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0380" windowHeight="6585" tabRatio="708" activeTab="0"/>
  </bookViews>
  <sheets>
    <sheet name="Инструкция" sheetId="1" r:id="rId1"/>
    <sheet name="Кроссворд" sheetId="2" r:id="rId2"/>
    <sheet name="Формулы" sheetId="3" state="hidden" r:id="rId3"/>
    <sheet name="Ответы" sheetId="4" state="hidden" r:id="rId4"/>
  </sheets>
  <definedNames/>
  <calcPr fullCalcOnLoad="1"/>
</workbook>
</file>

<file path=xl/sharedStrings.xml><?xml version="1.0" encoding="utf-8"?>
<sst xmlns="http://schemas.openxmlformats.org/spreadsheetml/2006/main" count="191" uniqueCount="70">
  <si>
    <t>п</t>
  </si>
  <si>
    <t>р</t>
  </si>
  <si>
    <t>о</t>
  </si>
  <si>
    <t>к</t>
  </si>
  <si>
    <t>л</t>
  </si>
  <si>
    <t>б</t>
  </si>
  <si>
    <t>е</t>
  </si>
  <si>
    <t>й</t>
  </si>
  <si>
    <t>н</t>
  </si>
  <si>
    <t>и</t>
  </si>
  <si>
    <t>ы</t>
  </si>
  <si>
    <t>в</t>
  </si>
  <si>
    <t>а</t>
  </si>
  <si>
    <t>с</t>
  </si>
  <si>
    <t>ц</t>
  </si>
  <si>
    <t>г</t>
  </si>
  <si>
    <t>э</t>
  </si>
  <si>
    <t>я</t>
  </si>
  <si>
    <t>д</t>
  </si>
  <si>
    <t>у</t>
  </si>
  <si>
    <t>ш</t>
  </si>
  <si>
    <t>т</t>
  </si>
  <si>
    <t>ь</t>
  </si>
  <si>
    <t>х</t>
  </si>
  <si>
    <t>ч</t>
  </si>
  <si>
    <t>з</t>
  </si>
  <si>
    <t>м</t>
  </si>
  <si>
    <t>Кроссворд "ЖИЗНЬ И ТВОРЧЕСТВО Н.А. НЕКРАСОВА"</t>
  </si>
  <si>
    <t>ПО ГОРИЗОНТАЛИ:</t>
  </si>
  <si>
    <t>", который на пожаре спасал картинки.</t>
  </si>
  <si>
    <t>ПО ВЕРТИКАЛИ:</t>
  </si>
  <si>
    <t>Ответы на кроссворд по теме "ЖИЗНЬ И ТВОРЧЕСТВО Н.А. НЕКРАСОВА"</t>
  </si>
  <si>
    <t>Подведение итогов по кроссворду "ЖИЗНЬ И ТВОРЧЕСТВО Н.А. НЕКРАСОВА"</t>
  </si>
  <si>
    <t>Общее число набранных баллов=</t>
  </si>
  <si>
    <r>
      <t>6</t>
    </r>
    <r>
      <rPr>
        <sz val="10"/>
        <rFont val="Arial Cyr"/>
        <family val="0"/>
      </rPr>
      <t>. Имя погибшего мужа в поэме "Мороз, Красный нос".</t>
    </r>
  </si>
  <si>
    <r>
      <t>7</t>
    </r>
    <r>
      <rPr>
        <sz val="10"/>
        <rFont val="Arial Cyr"/>
        <family val="0"/>
      </rPr>
      <t>. Качество характера, которое Некрасов осуждал в русском народе.</t>
    </r>
  </si>
  <si>
    <r>
      <t>8</t>
    </r>
    <r>
      <rPr>
        <sz val="10"/>
        <rFont val="Arial Cyr"/>
        <family val="0"/>
      </rPr>
      <t>. Фамилия одного из казнённых декабристов.</t>
    </r>
  </si>
  <si>
    <r>
      <t>11</t>
    </r>
    <r>
      <rPr>
        <sz val="10"/>
        <rFont val="Arial Cyr"/>
        <family val="0"/>
      </rPr>
      <t>. То, что "скоро дадут" крестьянам. (Поэма "Дедушка").</t>
    </r>
  </si>
  <si>
    <r>
      <t>12</t>
    </r>
    <r>
      <rPr>
        <sz val="10"/>
        <rFont val="Arial Cyr"/>
        <family val="0"/>
      </rPr>
      <t>. Фамилия персонажа из поэмы "Кому на Руси жить хорошо",корый на пожаре спал картинки.</t>
    </r>
  </si>
  <si>
    <r>
      <t>13</t>
    </r>
    <r>
      <rPr>
        <sz val="10"/>
        <rFont val="Arial Cyr"/>
        <family val="0"/>
      </rPr>
      <t>. Символ поэтического творчества.</t>
    </r>
  </si>
  <si>
    <r>
      <t>14</t>
    </r>
    <r>
      <rPr>
        <sz val="10"/>
        <rFont val="Arial Cyr"/>
        <family val="0"/>
      </rPr>
      <t xml:space="preserve">. Имя главного героя в поэме "Дедушка". </t>
    </r>
  </si>
  <si>
    <r>
      <t>15</t>
    </r>
    <r>
      <rPr>
        <sz val="10"/>
        <rFont val="Arial Cyr"/>
        <family val="0"/>
      </rPr>
      <t>. Название стихотворения Н.А.Некрасова.</t>
    </r>
  </si>
  <si>
    <r>
      <t>19</t>
    </r>
    <r>
      <rPr>
        <sz val="10"/>
        <rFont val="Arial Cyr"/>
        <family val="0"/>
      </rPr>
      <t>. Фамилия близкого друга и соратника Некрасова.</t>
    </r>
  </si>
  <si>
    <r>
      <t>22</t>
    </r>
    <r>
      <rPr>
        <sz val="10"/>
        <rFont val="Arial Cyr"/>
        <family val="0"/>
      </rPr>
      <t xml:space="preserve">. Название местечка, в котором родился Николай Алексеевич. </t>
    </r>
  </si>
  <si>
    <r>
      <t>23.</t>
    </r>
    <r>
      <rPr>
        <sz val="10"/>
        <rFont val="Arial Cyr"/>
        <family val="0"/>
      </rPr>
      <t xml:space="preserve"> То, на чём часто летом катались герои из поэмы "Дедушка".</t>
    </r>
  </si>
  <si>
    <r>
      <t>24.</t>
    </r>
    <r>
      <rPr>
        <sz val="10"/>
        <rFont val="Arial Cyr"/>
        <family val="0"/>
      </rPr>
      <t xml:space="preserve"> Название озера, за которым находилось село Тарбагатай.</t>
    </r>
  </si>
  <si>
    <r>
      <t xml:space="preserve">1. </t>
    </r>
    <r>
      <rPr>
        <sz val="10"/>
        <rFont val="Arial Cyr"/>
        <family val="0"/>
      </rPr>
      <t>Торговцы, вразнос продающие галантерейные и другие товары (название поэмы).</t>
    </r>
  </si>
  <si>
    <r>
      <t>2.</t>
    </r>
    <r>
      <rPr>
        <sz val="10"/>
        <rFont val="Arial Cyr"/>
        <family val="0"/>
      </rPr>
      <t xml:space="preserve"> Фамилия известного художника, рисовавшего крестьянок.</t>
    </r>
  </si>
  <si>
    <r>
      <t>3.</t>
    </r>
    <r>
      <rPr>
        <sz val="10"/>
        <rFont val="Arial Cyr"/>
        <family val="0"/>
      </rPr>
      <t>От какого совета принял присягу Николай-1?</t>
    </r>
  </si>
  <si>
    <r>
      <t>4.</t>
    </r>
    <r>
      <rPr>
        <sz val="10"/>
        <rFont val="Arial Cyr"/>
        <family val="0"/>
      </rPr>
      <t xml:space="preserve"> Название произведения, на слова которого был написан романс.</t>
    </r>
  </si>
  <si>
    <r>
      <t>5</t>
    </r>
    <r>
      <rPr>
        <sz val="10"/>
        <rFont val="Arial Cyr"/>
        <family val="0"/>
      </rPr>
      <t>.Сравнение неокрепшего льда на речке. ( Стихотворение "Железная дорога").</t>
    </r>
  </si>
  <si>
    <r>
      <t>9.</t>
    </r>
    <r>
      <rPr>
        <sz val="10"/>
        <rFont val="Arial Cyr"/>
        <family val="0"/>
      </rPr>
      <t xml:space="preserve"> Тяжкая … русского народа.</t>
    </r>
  </si>
  <si>
    <r>
      <t>10.</t>
    </r>
    <r>
      <rPr>
        <sz val="10"/>
        <rFont val="Arial Cyr"/>
        <family val="0"/>
      </rPr>
      <t xml:space="preserve"> Любимая река поэта.</t>
    </r>
  </si>
  <si>
    <r>
      <t>16.</t>
    </r>
    <r>
      <rPr>
        <sz val="10"/>
        <rFont val="Arial Cyr"/>
        <family val="0"/>
      </rPr>
      <t xml:space="preserve"> Изестный поэт, литературовед, посвятивший свои статьи творчеству русских писателей и поэтов.</t>
    </r>
  </si>
  <si>
    <r>
      <t>17</t>
    </r>
    <r>
      <rPr>
        <sz val="10"/>
        <rFont val="Arial Cyr"/>
        <family val="0"/>
      </rPr>
      <t>. Фамилия жены С.Г.Волконского.</t>
    </r>
  </si>
  <si>
    <r>
      <t>18.</t>
    </r>
    <r>
      <rPr>
        <sz val="10"/>
        <rFont val="Arial Cyr"/>
        <family val="0"/>
      </rPr>
      <t xml:space="preserve"> Крытый экипаж, повозка в 19 веке.</t>
    </r>
  </si>
  <si>
    <r>
      <t>20.</t>
    </r>
    <r>
      <rPr>
        <sz val="10"/>
        <rFont val="Arial Cyr"/>
        <family val="0"/>
      </rPr>
      <t xml:space="preserve"> Дворец Папы Римского. (Поэма "Дедушка")</t>
    </r>
  </si>
  <si>
    <r>
      <t>21.</t>
    </r>
    <r>
      <rPr>
        <sz val="10"/>
        <rFont val="Arial Cyr"/>
        <family val="0"/>
      </rPr>
      <t xml:space="preserve"> Торговец, владелец лабаза. (Стихотворение "Железная дорога")</t>
    </r>
  </si>
  <si>
    <t xml:space="preserve">   буквами русского алфавита.</t>
  </si>
  <si>
    <t xml:space="preserve">     Для этого наведите курсор на ячейку, щёлкните левой кнопкой мыши и введите букву.</t>
  </si>
  <si>
    <t xml:space="preserve">     изменения не сохраняйте.</t>
  </si>
  <si>
    <r>
      <t>1.</t>
    </r>
    <r>
      <rPr>
        <b/>
        <sz val="12"/>
        <rFont val="Arial Cyr"/>
        <family val="0"/>
      </rPr>
      <t xml:space="preserve">  На листе "Кроссворд" необходимо впечатать по одной букве в каждую ячейку.</t>
    </r>
  </si>
  <si>
    <r>
      <t>2.</t>
    </r>
    <r>
      <rPr>
        <b/>
        <sz val="12"/>
        <rFont val="Arial Cyr"/>
        <family val="0"/>
      </rPr>
      <t xml:space="preserve">  Ввод ответов на вопросы кроссворда осуществляется с помощью клавиатуры </t>
    </r>
  </si>
  <si>
    <r>
      <t>3.</t>
    </r>
    <r>
      <rPr>
        <b/>
        <sz val="12"/>
        <rFont val="Arial Cyr"/>
        <family val="0"/>
      </rPr>
      <t xml:space="preserve"> Каждая верно вписанная буква приносит вам 1 балл.</t>
    </r>
  </si>
  <si>
    <r>
      <t xml:space="preserve">4. </t>
    </r>
    <r>
      <rPr>
        <b/>
        <sz val="12"/>
        <rFont val="Arial Cyr"/>
        <family val="0"/>
      </rPr>
      <t xml:space="preserve"> Максимальное число баллов 148.</t>
    </r>
  </si>
  <si>
    <r>
      <t>5.</t>
    </r>
    <r>
      <rPr>
        <b/>
        <sz val="12"/>
        <rFont val="Arial Cyr"/>
        <family val="0"/>
      </rPr>
      <t xml:space="preserve">  Ячейки, не предназначенные для ввода букв, защищены паролем.</t>
    </r>
  </si>
  <si>
    <r>
      <t>6.</t>
    </r>
    <r>
      <rPr>
        <b/>
        <sz val="12"/>
        <rFont val="Arial Cyr"/>
        <family val="0"/>
      </rPr>
      <t xml:space="preserve">  Если при некорректной работе с ячейками появится запрос о пароле, нажмите ОК или Х.</t>
    </r>
  </si>
  <si>
    <r>
      <t xml:space="preserve">7. </t>
    </r>
    <r>
      <rPr>
        <b/>
        <sz val="12"/>
        <rFont val="Arial Cyr"/>
        <family val="0"/>
      </rPr>
      <t xml:space="preserve"> После выполнения кроссворда узнайте свой результат, при закрытии кроссворда</t>
    </r>
  </si>
  <si>
    <t>Инструкция по заполнению кросворда</t>
  </si>
  <si>
    <r>
      <t>9</t>
    </r>
    <r>
      <rPr>
        <sz val="10"/>
        <rFont val="Arial Cyr"/>
        <family val="0"/>
      </rPr>
      <t>. Название поэмы про декабристов.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</si>
</sst>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sz val="14"/>
      <name val="Arial Cyr"/>
      <family val="0"/>
    </font>
    <font>
      <b/>
      <sz val="18"/>
      <color indexed="12"/>
      <name val="Arial Cyr"/>
      <family val="0"/>
    </font>
    <font>
      <sz val="18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Arial Cyr"/>
      <family val="0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8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b/>
      <sz val="18"/>
      <color indexed="18"/>
      <name val="Arial Cyr"/>
      <family val="0"/>
    </font>
    <font>
      <sz val="18"/>
      <color indexed="18"/>
      <name val="Arial Cyr"/>
      <family val="0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6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Border="1" applyAlignment="1">
      <alignment/>
    </xf>
    <xf numFmtId="0" fontId="5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4" fillId="3" borderId="11" xfId="0" applyFont="1" applyFill="1" applyBorder="1" applyAlignment="1">
      <alignment/>
    </xf>
    <xf numFmtId="0" fontId="16" fillId="5" borderId="0" xfId="0" applyFont="1" applyFill="1" applyAlignment="1">
      <alignment/>
    </xf>
    <xf numFmtId="0" fontId="17" fillId="5" borderId="0" xfId="0" applyFont="1" applyFill="1" applyAlignment="1">
      <alignment/>
    </xf>
    <xf numFmtId="0" fontId="18" fillId="5" borderId="0" xfId="0" applyFont="1" applyFill="1" applyAlignment="1">
      <alignment/>
    </xf>
    <xf numFmtId="0" fontId="0" fillId="6" borderId="0" xfId="0" applyFill="1" applyAlignment="1">
      <alignment/>
    </xf>
    <xf numFmtId="0" fontId="21" fillId="6" borderId="0" xfId="0" applyFont="1" applyFill="1" applyAlignment="1">
      <alignment/>
    </xf>
    <xf numFmtId="0" fontId="23" fillId="6" borderId="0" xfId="0" applyFont="1" applyFill="1" applyAlignment="1">
      <alignment/>
    </xf>
    <xf numFmtId="0" fontId="22" fillId="6" borderId="0" xfId="0" applyFont="1" applyFill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0" fillId="3" borderId="20" xfId="0" applyFill="1" applyBorder="1" applyAlignment="1" applyProtection="1">
      <alignment/>
      <protection/>
    </xf>
    <xf numFmtId="0" fontId="4" fillId="3" borderId="19" xfId="0" applyFont="1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0" fontId="0" fillId="3" borderId="23" xfId="0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57150</xdr:rowOff>
    </xdr:from>
    <xdr:to>
      <xdr:col>7</xdr:col>
      <xdr:colOff>657225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981325" y="219075"/>
          <a:ext cx="2476500" cy="523875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2700000" scaled="1"/>
              </a:gradFill>
              <a:latin typeface="Arial"/>
              <a:cs typeface="Arial"/>
            </a:rPr>
            <a:t>кроссворд</a:t>
          </a:r>
        </a:p>
      </xdr:txBody>
    </xdr:sp>
    <xdr:clientData/>
  </xdr:twoCellAnchor>
  <xdr:twoCellAnchor>
    <xdr:from>
      <xdr:col>0</xdr:col>
      <xdr:colOff>228600</xdr:colOff>
      <xdr:row>3</xdr:row>
      <xdr:rowOff>104775</xdr:rowOff>
    </xdr:from>
    <xdr:to>
      <xdr:col>12</xdr:col>
      <xdr:colOff>228600</xdr:colOff>
      <xdr:row>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28600" y="590550"/>
          <a:ext cx="8229600" cy="571500"/>
        </a:xfrm>
        <a:prstGeom prst="rect"/>
        <a:noFill/>
      </xdr:spPr>
      <xdr:txBody>
        <a:bodyPr fromWordArt="1" wrap="none">
          <a:prstTxWarp prst="textCanDown"/>
        </a:bodyPr>
        <a:p>
          <a:pPr algn="ctr"/>
          <a:r>
            <a:rPr sz="3600" kern="10" spc="0">
              <a:ln w="19050" cmpd="sng">
                <a:solidFill>
                  <a:srgbClr val="003366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7001">
                    <a:srgbClr val="E6E6E6"/>
                  </a:gs>
                  <a:gs pos="32001">
                    <a:srgbClr val="7D8496"/>
                  </a:gs>
                  <a:gs pos="47000">
                    <a:srgbClr val="E6E6E6"/>
                  </a:gs>
                  <a:gs pos="85001">
                    <a:srgbClr val="7D8496"/>
                  </a:gs>
                  <a:gs pos="100000">
                    <a:srgbClr val="E6E6E6"/>
                  </a:gs>
                </a:gsLst>
                <a:lin ang="2700000" scaled="1"/>
              </a:gra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"ЖИЗНЬ И ТВОРЧЕСТВО Н.А.НЕКРАСОВА"</a:t>
          </a:r>
        </a:p>
      </xdr:txBody>
    </xdr:sp>
    <xdr:clientData/>
  </xdr:twoCellAnchor>
  <xdr:twoCellAnchor editAs="oneCell">
    <xdr:from>
      <xdr:col>13</xdr:col>
      <xdr:colOff>228600</xdr:colOff>
      <xdr:row>19</xdr:row>
      <xdr:rowOff>19050</xdr:rowOff>
    </xdr:from>
    <xdr:to>
      <xdr:col>19</xdr:col>
      <xdr:colOff>171450</xdr:colOff>
      <xdr:row>21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3533775"/>
          <a:ext cx="4057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4</xdr:row>
      <xdr:rowOff>0</xdr:rowOff>
    </xdr:from>
    <xdr:to>
      <xdr:col>13</xdr:col>
      <xdr:colOff>419100</xdr:colOff>
      <xdr:row>20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8734425" y="647700"/>
          <a:ext cx="6000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390525</xdr:colOff>
      <xdr:row>6</xdr:row>
      <xdr:rowOff>95250</xdr:rowOff>
    </xdr:from>
    <xdr:to>
      <xdr:col>19</xdr:col>
      <xdr:colOff>9525</xdr:colOff>
      <xdr:row>18</xdr:row>
      <xdr:rowOff>152400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1066800"/>
          <a:ext cx="3743325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95250</xdr:colOff>
      <xdr:row>8</xdr:row>
      <xdr:rowOff>104775</xdr:rowOff>
    </xdr:from>
    <xdr:to>
      <xdr:col>33</xdr:col>
      <xdr:colOff>257175</xdr:colOff>
      <xdr:row>21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552575"/>
          <a:ext cx="15335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657225</xdr:colOff>
      <xdr:row>1</xdr:row>
      <xdr:rowOff>0</xdr:rowOff>
    </xdr:from>
    <xdr:to>
      <xdr:col>32</xdr:col>
      <xdr:colOff>333375</xdr:colOff>
      <xdr:row>31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304800"/>
          <a:ext cx="5848350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352425</xdr:colOff>
      <xdr:row>0</xdr:row>
      <xdr:rowOff>228600</xdr:rowOff>
    </xdr:from>
    <xdr:to>
      <xdr:col>30</xdr:col>
      <xdr:colOff>47625</xdr:colOff>
      <xdr:row>29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228600"/>
          <a:ext cx="3124200" cy="466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workbookViewId="0" topLeftCell="A1">
      <selection activeCell="J13" sqref="J13"/>
    </sheetView>
  </sheetViews>
  <sheetFormatPr defaultColWidth="9.00390625" defaultRowHeight="12.75"/>
  <sheetData>
    <row r="1" spans="1:20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20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0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0" ht="23.25">
      <c r="A10" s="41"/>
      <c r="B10" s="41"/>
      <c r="C10" s="41"/>
      <c r="D10" s="42" t="s">
        <v>68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</row>
    <row r="11" spans="1:20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5.75">
      <c r="A12" s="41"/>
      <c r="B12" s="43" t="s">
        <v>61</v>
      </c>
      <c r="C12" s="44"/>
      <c r="D12" s="44"/>
      <c r="E12" s="44"/>
      <c r="F12" s="44"/>
      <c r="G12" s="44"/>
      <c r="H12" s="44"/>
      <c r="I12" s="44"/>
      <c r="J12" s="44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0" ht="15.75">
      <c r="A13" s="41"/>
      <c r="B13" s="44" t="s">
        <v>59</v>
      </c>
      <c r="C13" s="44"/>
      <c r="D13" s="44"/>
      <c r="E13" s="44"/>
      <c r="F13" s="44"/>
      <c r="G13" s="44"/>
      <c r="H13" s="44"/>
      <c r="I13" s="44"/>
      <c r="J13" s="44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0" ht="15.75">
      <c r="A14" s="41"/>
      <c r="B14" s="43" t="s">
        <v>62</v>
      </c>
      <c r="C14" s="44"/>
      <c r="D14" s="44"/>
      <c r="E14" s="44"/>
      <c r="F14" s="44"/>
      <c r="G14" s="44"/>
      <c r="H14" s="44"/>
      <c r="I14" s="44"/>
      <c r="J14" s="44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0" ht="15.75">
      <c r="A15" s="41"/>
      <c r="B15" s="44" t="s">
        <v>58</v>
      </c>
      <c r="C15" s="44"/>
      <c r="D15" s="44"/>
      <c r="E15" s="44"/>
      <c r="F15" s="44"/>
      <c r="G15" s="44"/>
      <c r="H15" s="44"/>
      <c r="I15" s="44"/>
      <c r="J15" s="44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15.75">
      <c r="A16" s="41"/>
      <c r="B16" s="43" t="s">
        <v>63</v>
      </c>
      <c r="C16" s="44"/>
      <c r="D16" s="44"/>
      <c r="E16" s="44"/>
      <c r="F16" s="44"/>
      <c r="G16" s="44"/>
      <c r="H16" s="44"/>
      <c r="I16" s="44"/>
      <c r="J16" s="44"/>
      <c r="K16" s="41"/>
      <c r="L16" s="41"/>
      <c r="M16" s="41"/>
      <c r="N16" s="41"/>
      <c r="O16" s="41"/>
      <c r="P16" s="41"/>
      <c r="Q16" s="41"/>
      <c r="R16" s="41"/>
      <c r="S16" s="41"/>
      <c r="T16" s="41"/>
    </row>
    <row r="17" spans="1:20" ht="15.75">
      <c r="A17" s="41"/>
      <c r="B17" s="43" t="s">
        <v>64</v>
      </c>
      <c r="C17" s="44"/>
      <c r="D17" s="44"/>
      <c r="E17" s="44"/>
      <c r="F17" s="44"/>
      <c r="G17" s="44"/>
      <c r="H17" s="44"/>
      <c r="I17" s="44"/>
      <c r="J17" s="44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0" ht="15.75">
      <c r="A18" s="41"/>
      <c r="B18" s="43" t="s">
        <v>65</v>
      </c>
      <c r="C18" s="44"/>
      <c r="D18" s="44"/>
      <c r="E18" s="44"/>
      <c r="F18" s="44"/>
      <c r="G18" s="44"/>
      <c r="H18" s="44"/>
      <c r="I18" s="44"/>
      <c r="J18" s="44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ht="15.75">
      <c r="A19" s="41"/>
      <c r="B19" s="43" t="s">
        <v>66</v>
      </c>
      <c r="C19" s="44"/>
      <c r="D19" s="44"/>
      <c r="E19" s="44"/>
      <c r="F19" s="44"/>
      <c r="G19" s="44"/>
      <c r="H19" s="44"/>
      <c r="I19" s="44"/>
      <c r="J19" s="44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5.75">
      <c r="A20" s="41"/>
      <c r="B20" s="43" t="s">
        <v>67</v>
      </c>
      <c r="C20" s="44"/>
      <c r="D20" s="44"/>
      <c r="E20" s="44"/>
      <c r="F20" s="44"/>
      <c r="G20" s="44"/>
      <c r="H20" s="44"/>
      <c r="I20" s="44"/>
      <c r="J20" s="44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5.75">
      <c r="A21" s="41"/>
      <c r="B21" s="44" t="s">
        <v>60</v>
      </c>
      <c r="C21" s="44"/>
      <c r="D21" s="44"/>
      <c r="E21" s="44"/>
      <c r="F21" s="44"/>
      <c r="G21" s="44"/>
      <c r="H21" s="44"/>
      <c r="I21" s="44"/>
      <c r="J21" s="44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1:20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0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0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1:20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0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0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1:20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0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1:20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</sheetData>
  <sheetProtection password="CA80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9"/>
  <sheetViews>
    <sheetView workbookViewId="0" topLeftCell="A1">
      <selection activeCell="D31" sqref="D31"/>
    </sheetView>
  </sheetViews>
  <sheetFormatPr defaultColWidth="9.00390625" defaultRowHeight="12.75"/>
  <cols>
    <col min="1" max="22" width="3.25390625" style="0" customWidth="1"/>
    <col min="23" max="23" width="5.75390625" style="0" customWidth="1"/>
  </cols>
  <sheetData>
    <row r="1" spans="1:34" ht="24" thickBot="1">
      <c r="A1" s="12"/>
      <c r="B1" s="13" t="s">
        <v>27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13.5" thickTop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16" t="s">
        <v>28</v>
      </c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2.75">
      <c r="A3" s="55"/>
      <c r="B3" s="56"/>
      <c r="C3" s="56"/>
      <c r="D3" s="56"/>
      <c r="E3" s="56"/>
      <c r="F3" s="56"/>
      <c r="G3" s="56"/>
      <c r="H3" s="56"/>
      <c r="I3" s="57">
        <v>2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8"/>
      <c r="X3" s="20" t="s">
        <v>34</v>
      </c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12.75">
      <c r="A4" s="55"/>
      <c r="B4" s="56"/>
      <c r="C4" s="56"/>
      <c r="D4" s="56"/>
      <c r="E4" s="56"/>
      <c r="F4" s="56"/>
      <c r="G4" s="56"/>
      <c r="H4" s="56"/>
      <c r="I4" s="63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8"/>
      <c r="X4" s="20" t="s">
        <v>35</v>
      </c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12.75">
      <c r="A5" s="55"/>
      <c r="B5" s="56"/>
      <c r="C5" s="56"/>
      <c r="D5" s="56"/>
      <c r="E5" s="56"/>
      <c r="F5" s="57">
        <v>1</v>
      </c>
      <c r="G5" s="56"/>
      <c r="H5" s="56"/>
      <c r="I5" s="63"/>
      <c r="J5" s="56"/>
      <c r="K5" s="56"/>
      <c r="L5" s="56"/>
      <c r="M5" s="56"/>
      <c r="N5" s="57">
        <v>3</v>
      </c>
      <c r="O5" s="56"/>
      <c r="P5" s="56"/>
      <c r="Q5" s="57">
        <v>4</v>
      </c>
      <c r="R5" s="56"/>
      <c r="S5" s="56"/>
      <c r="T5" s="56"/>
      <c r="U5" s="56"/>
      <c r="V5" s="56"/>
      <c r="W5" s="58"/>
      <c r="X5" s="20" t="s">
        <v>36</v>
      </c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2.75">
      <c r="A6" s="55"/>
      <c r="B6" s="57">
        <v>6</v>
      </c>
      <c r="C6" s="45"/>
      <c r="D6" s="45"/>
      <c r="E6" s="45"/>
      <c r="F6" s="45"/>
      <c r="G6" s="45"/>
      <c r="H6" s="56"/>
      <c r="I6" s="63"/>
      <c r="J6" s="56"/>
      <c r="K6" s="56"/>
      <c r="L6" s="56"/>
      <c r="M6" s="56"/>
      <c r="N6" s="45"/>
      <c r="O6" s="56"/>
      <c r="P6" s="56"/>
      <c r="Q6" s="45"/>
      <c r="R6" s="56"/>
      <c r="S6" s="56"/>
      <c r="T6" s="57">
        <v>5</v>
      </c>
      <c r="U6" s="56"/>
      <c r="V6" s="56"/>
      <c r="W6" s="58"/>
      <c r="X6" s="20" t="s">
        <v>69</v>
      </c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55"/>
      <c r="B7" s="56"/>
      <c r="C7" s="56"/>
      <c r="D7" s="56"/>
      <c r="E7" s="56"/>
      <c r="F7" s="46"/>
      <c r="G7" s="56"/>
      <c r="H7" s="56"/>
      <c r="I7" s="63"/>
      <c r="J7" s="56"/>
      <c r="K7" s="56"/>
      <c r="L7" s="57">
        <v>7</v>
      </c>
      <c r="M7" s="47"/>
      <c r="N7" s="47"/>
      <c r="O7" s="47"/>
      <c r="P7" s="47"/>
      <c r="Q7" s="47"/>
      <c r="R7" s="47"/>
      <c r="S7" s="47"/>
      <c r="T7" s="47"/>
      <c r="U7" s="47"/>
      <c r="V7" s="45"/>
      <c r="W7" s="58"/>
      <c r="X7" s="20" t="s">
        <v>37</v>
      </c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2.75">
      <c r="A8" s="55"/>
      <c r="B8" s="56"/>
      <c r="C8" s="56"/>
      <c r="D8" s="56"/>
      <c r="E8" s="57">
        <v>8</v>
      </c>
      <c r="F8" s="45"/>
      <c r="G8" s="45"/>
      <c r="H8" s="47"/>
      <c r="I8" s="63"/>
      <c r="J8" s="48"/>
      <c r="K8" s="45"/>
      <c r="L8" s="56"/>
      <c r="M8" s="56"/>
      <c r="N8" s="45"/>
      <c r="O8" s="56"/>
      <c r="P8" s="56"/>
      <c r="Q8" s="45"/>
      <c r="R8" s="56"/>
      <c r="S8" s="56"/>
      <c r="T8" s="45"/>
      <c r="U8" s="56"/>
      <c r="V8" s="56"/>
      <c r="W8" s="58"/>
      <c r="X8" s="20" t="s">
        <v>38</v>
      </c>
      <c r="Y8" s="12"/>
      <c r="Z8" s="12"/>
      <c r="AA8" s="12"/>
      <c r="AB8" s="12"/>
      <c r="AC8" s="12"/>
      <c r="AD8" s="12" t="s">
        <v>29</v>
      </c>
      <c r="AE8" s="12"/>
      <c r="AF8" s="12"/>
      <c r="AG8" s="12"/>
      <c r="AH8" s="12"/>
    </row>
    <row r="9" spans="1:34" ht="12.75">
      <c r="A9" s="55"/>
      <c r="B9" s="56"/>
      <c r="C9" s="56"/>
      <c r="D9" s="56"/>
      <c r="E9" s="56"/>
      <c r="F9" s="49"/>
      <c r="G9" s="56"/>
      <c r="H9" s="56"/>
      <c r="I9" s="63"/>
      <c r="J9" s="56"/>
      <c r="K9" s="56"/>
      <c r="L9" s="57">
        <v>9</v>
      </c>
      <c r="M9" s="56"/>
      <c r="N9" s="46"/>
      <c r="O9" s="56"/>
      <c r="P9" s="56"/>
      <c r="Q9" s="45"/>
      <c r="R9" s="56"/>
      <c r="S9" s="56"/>
      <c r="T9" s="45"/>
      <c r="U9" s="56"/>
      <c r="V9" s="56"/>
      <c r="W9" s="58"/>
      <c r="X9" s="20" t="s">
        <v>39</v>
      </c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12.75">
      <c r="A10" s="55"/>
      <c r="B10" s="56"/>
      <c r="C10" s="56"/>
      <c r="D10" s="56"/>
      <c r="E10" s="57">
        <v>10</v>
      </c>
      <c r="F10" s="45"/>
      <c r="G10" s="56"/>
      <c r="H10" s="56"/>
      <c r="I10" s="63"/>
      <c r="J10" s="56"/>
      <c r="K10" s="56"/>
      <c r="L10" s="47"/>
      <c r="M10" s="47"/>
      <c r="N10" s="47"/>
      <c r="O10" s="47"/>
      <c r="P10" s="47"/>
      <c r="Q10" s="47"/>
      <c r="R10" s="45"/>
      <c r="S10" s="56"/>
      <c r="T10" s="45"/>
      <c r="U10" s="56"/>
      <c r="V10" s="56"/>
      <c r="W10" s="58"/>
      <c r="X10" s="20" t="s">
        <v>40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2.75">
      <c r="A11" s="55"/>
      <c r="B11" s="56"/>
      <c r="C11" s="56"/>
      <c r="D11" s="56"/>
      <c r="E11" s="45"/>
      <c r="F11" s="46"/>
      <c r="G11" s="57">
        <v>11</v>
      </c>
      <c r="H11" s="45"/>
      <c r="I11" s="63"/>
      <c r="J11" s="45"/>
      <c r="K11" s="45"/>
      <c r="L11" s="50"/>
      <c r="M11" s="50"/>
      <c r="N11" s="50"/>
      <c r="O11" s="56"/>
      <c r="P11" s="56"/>
      <c r="Q11" s="45"/>
      <c r="R11" s="56"/>
      <c r="S11" s="56"/>
      <c r="T11" s="45"/>
      <c r="U11" s="56"/>
      <c r="V11" s="56"/>
      <c r="W11" s="58"/>
      <c r="X11" s="20" t="s">
        <v>41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2.75">
      <c r="A12" s="59">
        <v>12</v>
      </c>
      <c r="B12" s="45"/>
      <c r="C12" s="45"/>
      <c r="D12" s="47"/>
      <c r="E12" s="45"/>
      <c r="F12" s="45"/>
      <c r="G12" s="56"/>
      <c r="H12" s="56"/>
      <c r="I12" s="56"/>
      <c r="J12" s="56"/>
      <c r="K12" s="57">
        <v>13</v>
      </c>
      <c r="L12" s="45"/>
      <c r="M12" s="45"/>
      <c r="N12" s="45"/>
      <c r="O12" s="45"/>
      <c r="P12" s="56"/>
      <c r="Q12" s="56"/>
      <c r="R12" s="56"/>
      <c r="S12" s="56"/>
      <c r="T12" s="56"/>
      <c r="U12" s="56"/>
      <c r="V12" s="56"/>
      <c r="W12" s="58"/>
      <c r="X12" s="20" t="s">
        <v>42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2.75">
      <c r="A13" s="55"/>
      <c r="B13" s="56"/>
      <c r="C13" s="56"/>
      <c r="D13" s="56"/>
      <c r="E13" s="45"/>
      <c r="F13" s="50"/>
      <c r="G13" s="56"/>
      <c r="H13" s="56"/>
      <c r="I13" s="56"/>
      <c r="J13" s="56"/>
      <c r="K13" s="56"/>
      <c r="L13" s="49"/>
      <c r="M13" s="57">
        <v>14</v>
      </c>
      <c r="N13" s="49"/>
      <c r="O13" s="49"/>
      <c r="P13" s="45"/>
      <c r="Q13" s="45"/>
      <c r="R13" s="56"/>
      <c r="S13" s="56"/>
      <c r="T13" s="56"/>
      <c r="U13" s="56"/>
      <c r="V13" s="56"/>
      <c r="W13" s="58"/>
      <c r="X13" s="20" t="s">
        <v>43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59">
        <v>15</v>
      </c>
      <c r="B14" s="45"/>
      <c r="C14" s="45"/>
      <c r="D14" s="47"/>
      <c r="E14" s="45"/>
      <c r="F14" s="45"/>
      <c r="G14" s="45"/>
      <c r="H14" s="56"/>
      <c r="I14" s="56"/>
      <c r="J14" s="56"/>
      <c r="K14" s="56"/>
      <c r="L14" s="56"/>
      <c r="M14" s="56"/>
      <c r="N14" s="49"/>
      <c r="O14" s="56"/>
      <c r="P14" s="56"/>
      <c r="Q14" s="56"/>
      <c r="R14" s="56"/>
      <c r="S14" s="56"/>
      <c r="T14" s="56"/>
      <c r="U14" s="56"/>
      <c r="V14" s="56"/>
      <c r="W14" s="58"/>
      <c r="X14" s="20" t="s">
        <v>44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2.75">
      <c r="A15" s="55"/>
      <c r="B15" s="56"/>
      <c r="C15" s="56"/>
      <c r="D15" s="56"/>
      <c r="E15" s="45"/>
      <c r="F15" s="49"/>
      <c r="G15" s="56"/>
      <c r="H15" s="57">
        <v>16</v>
      </c>
      <c r="I15" s="56"/>
      <c r="J15" s="57">
        <v>17</v>
      </c>
      <c r="K15" s="56"/>
      <c r="L15" s="56"/>
      <c r="M15" s="56"/>
      <c r="N15" s="46"/>
      <c r="O15" s="56"/>
      <c r="P15" s="56"/>
      <c r="Q15" s="57">
        <v>18</v>
      </c>
      <c r="R15" s="56"/>
      <c r="S15" s="56"/>
      <c r="T15" s="56"/>
      <c r="U15" s="56"/>
      <c r="V15" s="56"/>
      <c r="W15" s="58"/>
      <c r="X15" s="20" t="s">
        <v>45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2.75">
      <c r="A16" s="55"/>
      <c r="B16" s="56"/>
      <c r="C16" s="56"/>
      <c r="D16" s="56"/>
      <c r="E16" s="56"/>
      <c r="F16" s="45"/>
      <c r="G16" s="57">
        <v>19</v>
      </c>
      <c r="H16" s="45"/>
      <c r="I16" s="51"/>
      <c r="J16" s="45"/>
      <c r="K16" s="48"/>
      <c r="L16" s="45"/>
      <c r="M16" s="45"/>
      <c r="N16" s="46"/>
      <c r="O16" s="46"/>
      <c r="P16" s="46"/>
      <c r="Q16" s="46"/>
      <c r="R16" s="46"/>
      <c r="S16" s="46"/>
      <c r="T16" s="57">
        <v>20</v>
      </c>
      <c r="U16" s="56"/>
      <c r="V16" s="56"/>
      <c r="W16" s="58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2.75">
      <c r="A17" s="55"/>
      <c r="B17" s="56"/>
      <c r="C17" s="56"/>
      <c r="D17" s="56"/>
      <c r="E17" s="57">
        <v>21</v>
      </c>
      <c r="F17" s="56"/>
      <c r="G17" s="56"/>
      <c r="H17" s="45"/>
      <c r="I17" s="56"/>
      <c r="J17" s="45"/>
      <c r="K17" s="56"/>
      <c r="L17" s="56"/>
      <c r="M17" s="57">
        <v>22</v>
      </c>
      <c r="N17" s="45"/>
      <c r="O17" s="45"/>
      <c r="P17" s="45"/>
      <c r="Q17" s="45"/>
      <c r="R17" s="45"/>
      <c r="S17" s="47"/>
      <c r="T17" s="45"/>
      <c r="U17" s="56"/>
      <c r="V17" s="56"/>
      <c r="W17" s="58"/>
      <c r="X17" s="16" t="s">
        <v>30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2.75">
      <c r="A18" s="55"/>
      <c r="B18" s="57">
        <v>23</v>
      </c>
      <c r="C18" s="45"/>
      <c r="D18" s="47"/>
      <c r="E18" s="45"/>
      <c r="F18" s="48"/>
      <c r="G18" s="47"/>
      <c r="H18" s="45"/>
      <c r="I18" s="56"/>
      <c r="J18" s="45"/>
      <c r="K18" s="56"/>
      <c r="L18" s="56"/>
      <c r="M18" s="56"/>
      <c r="N18" s="49"/>
      <c r="O18" s="56"/>
      <c r="P18" s="56"/>
      <c r="Q18" s="45"/>
      <c r="R18" s="56"/>
      <c r="S18" s="56"/>
      <c r="T18" s="45"/>
      <c r="U18" s="56"/>
      <c r="V18" s="56"/>
      <c r="W18" s="58"/>
      <c r="X18" s="20" t="s">
        <v>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2.75">
      <c r="A19" s="55"/>
      <c r="B19" s="56"/>
      <c r="C19" s="56"/>
      <c r="D19" s="56"/>
      <c r="E19" s="45"/>
      <c r="F19" s="56"/>
      <c r="G19" s="56"/>
      <c r="H19" s="45"/>
      <c r="I19" s="56"/>
      <c r="J19" s="45"/>
      <c r="K19" s="56"/>
      <c r="L19" s="56"/>
      <c r="M19" s="56"/>
      <c r="N19" s="45"/>
      <c r="O19" s="56"/>
      <c r="P19" s="56"/>
      <c r="Q19" s="45"/>
      <c r="R19" s="56"/>
      <c r="S19" s="56"/>
      <c r="T19" s="45"/>
      <c r="U19" s="56"/>
      <c r="V19" s="56"/>
      <c r="W19" s="58"/>
      <c r="X19" s="20" t="s">
        <v>47</v>
      </c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2.75">
      <c r="A20" s="55"/>
      <c r="B20" s="56"/>
      <c r="C20" s="56"/>
      <c r="D20" s="56"/>
      <c r="E20" s="45"/>
      <c r="F20" s="56"/>
      <c r="G20" s="56"/>
      <c r="H20" s="45"/>
      <c r="I20" s="56"/>
      <c r="J20" s="45"/>
      <c r="K20" s="56"/>
      <c r="L20" s="56"/>
      <c r="M20" s="56"/>
      <c r="N20" s="45"/>
      <c r="O20" s="56"/>
      <c r="P20" s="56"/>
      <c r="Q20" s="45"/>
      <c r="R20" s="56"/>
      <c r="S20" s="56"/>
      <c r="T20" s="45"/>
      <c r="U20" s="56"/>
      <c r="V20" s="56"/>
      <c r="W20" s="58"/>
      <c r="X20" s="20" t="s">
        <v>48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2.75">
      <c r="A21" s="55"/>
      <c r="B21" s="56"/>
      <c r="C21" s="56"/>
      <c r="D21" s="56"/>
      <c r="E21" s="45"/>
      <c r="F21" s="56"/>
      <c r="G21" s="56"/>
      <c r="H21" s="45"/>
      <c r="I21" s="56"/>
      <c r="J21" s="45"/>
      <c r="K21" s="56"/>
      <c r="L21" s="56"/>
      <c r="M21" s="56"/>
      <c r="N21" s="56"/>
      <c r="O21" s="56"/>
      <c r="P21" s="56"/>
      <c r="Q21" s="45"/>
      <c r="R21" s="56"/>
      <c r="S21" s="56"/>
      <c r="T21" s="46"/>
      <c r="U21" s="56"/>
      <c r="V21" s="56"/>
      <c r="W21" s="58"/>
      <c r="X21" s="20" t="s">
        <v>49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2.75">
      <c r="A22" s="55"/>
      <c r="B22" s="56"/>
      <c r="C22" s="56"/>
      <c r="D22" s="56"/>
      <c r="E22" s="45"/>
      <c r="F22" s="56"/>
      <c r="G22" s="56"/>
      <c r="H22" s="45"/>
      <c r="I22" s="56"/>
      <c r="J22" s="45"/>
      <c r="K22" s="56"/>
      <c r="L22" s="56"/>
      <c r="M22" s="56"/>
      <c r="N22" s="56"/>
      <c r="O22" s="57">
        <v>24</v>
      </c>
      <c r="P22" s="45"/>
      <c r="Q22" s="45"/>
      <c r="R22" s="45"/>
      <c r="S22" s="45"/>
      <c r="T22" s="45"/>
      <c r="U22" s="45"/>
      <c r="V22" s="56"/>
      <c r="W22" s="58"/>
      <c r="X22" s="20" t="s">
        <v>50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2.75">
      <c r="A23" s="55"/>
      <c r="B23" s="56"/>
      <c r="C23" s="56"/>
      <c r="D23" s="56"/>
      <c r="E23" s="45"/>
      <c r="F23" s="56"/>
      <c r="G23" s="56"/>
      <c r="H23" s="45"/>
      <c r="I23" s="56"/>
      <c r="J23" s="45"/>
      <c r="K23" s="56"/>
      <c r="L23" s="56"/>
      <c r="M23" s="56"/>
      <c r="N23" s="56"/>
      <c r="O23" s="56"/>
      <c r="P23" s="56"/>
      <c r="Q23" s="56"/>
      <c r="R23" s="56"/>
      <c r="S23" s="56"/>
      <c r="T23" s="49"/>
      <c r="U23" s="56"/>
      <c r="V23" s="56"/>
      <c r="W23" s="58"/>
      <c r="X23" s="20" t="s">
        <v>51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2.75">
      <c r="A24" s="55"/>
      <c r="B24" s="56"/>
      <c r="C24" s="56"/>
      <c r="D24" s="56"/>
      <c r="E24" s="45"/>
      <c r="F24" s="56"/>
      <c r="G24" s="56"/>
      <c r="H24" s="45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8"/>
      <c r="X24" s="20" t="s">
        <v>52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2.75">
      <c r="A25" s="55"/>
      <c r="B25" s="56"/>
      <c r="C25" s="56"/>
      <c r="D25" s="56"/>
      <c r="E25" s="4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8"/>
      <c r="X25" s="20" t="s">
        <v>53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3.5" thickBot="1">
      <c r="A26" s="60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2"/>
      <c r="X26" s="20" t="s">
        <v>54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3.5" thickTop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20" t="s">
        <v>55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1" t="str">
        <f>IF(Формулы!W30=148,"Молодец!","Подумай ещё.")</f>
        <v>Подумай ещё.</v>
      </c>
      <c r="O28" s="21"/>
      <c r="P28" s="21"/>
      <c r="Q28" s="21"/>
      <c r="R28" s="21"/>
      <c r="S28" s="22"/>
      <c r="T28" s="18"/>
      <c r="U28" s="18"/>
      <c r="V28" s="19"/>
      <c r="W28" s="12"/>
      <c r="X28" s="20" t="s">
        <v>56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0" t="s">
        <v>57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</sheetData>
  <sheetProtection password="CA80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workbookViewId="0" topLeftCell="A1">
      <selection activeCell="N18" sqref="N18"/>
    </sheetView>
  </sheetViews>
  <sheetFormatPr defaultColWidth="9.00390625" defaultRowHeight="12.75"/>
  <cols>
    <col min="1" max="22" width="3.25390625" style="0" customWidth="1"/>
  </cols>
  <sheetData>
    <row r="1" spans="1:34" ht="24" thickBot="1">
      <c r="A1" s="11"/>
      <c r="B1" s="32" t="s">
        <v>32</v>
      </c>
      <c r="C1" s="33"/>
      <c r="D1" s="33"/>
      <c r="E1" s="33"/>
      <c r="F1" s="33"/>
      <c r="G1" s="33"/>
      <c r="H1" s="33"/>
      <c r="I1" s="33"/>
      <c r="J1" s="33"/>
      <c r="K1" s="33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11"/>
      <c r="AF1" s="11"/>
      <c r="AG1" s="11"/>
      <c r="AH1" s="11"/>
    </row>
    <row r="2" spans="1:34" ht="13.5" thickTop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2.75">
      <c r="A3" s="2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7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2.75">
      <c r="A4" s="26"/>
      <c r="B4" s="8"/>
      <c r="C4" s="8"/>
      <c r="D4" s="8"/>
      <c r="E4" s="8"/>
      <c r="F4" s="8"/>
      <c r="G4" s="8"/>
      <c r="H4" s="8"/>
      <c r="I4" s="31">
        <f>IF(Кроссворд!I4="в",1,0)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7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2.75">
      <c r="A5" s="26"/>
      <c r="B5" s="8"/>
      <c r="C5" s="8"/>
      <c r="D5" s="8"/>
      <c r="E5" s="8"/>
      <c r="F5" s="8"/>
      <c r="G5" s="8"/>
      <c r="H5" s="8"/>
      <c r="I5" s="31">
        <f>IF(Кроссворд!I5="а",1,0)</f>
        <v>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27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2.75">
      <c r="A6" s="26"/>
      <c r="B6" s="8"/>
      <c r="C6" s="1">
        <f>IF(Кроссворд!C6="п",1,0)</f>
        <v>0</v>
      </c>
      <c r="D6" s="1">
        <f>IF(Кроссворд!D6="р",1,0)</f>
        <v>0</v>
      </c>
      <c r="E6" s="1">
        <f>IF(Кроссворд!E6="о",1,0)</f>
        <v>0</v>
      </c>
      <c r="F6" s="1">
        <f>IF(Кроссворд!F6="к",1,0)</f>
        <v>0</v>
      </c>
      <c r="G6" s="1">
        <f>IF(Кроссворд!G6="л",1,0)</f>
        <v>0</v>
      </c>
      <c r="H6" s="8"/>
      <c r="I6" s="31">
        <f>IF(Кроссворд!I6="с",1,0)</f>
        <v>0</v>
      </c>
      <c r="J6" s="8"/>
      <c r="K6" s="8"/>
      <c r="L6" s="8"/>
      <c r="M6" s="8"/>
      <c r="N6" s="1">
        <f>IF(Кроссворд!N6="г",1,0)</f>
        <v>0</v>
      </c>
      <c r="O6" s="8"/>
      <c r="P6" s="8"/>
      <c r="Q6" s="1">
        <f>IF(Кроссворд!Q6="т",1,0)</f>
        <v>0</v>
      </c>
      <c r="R6" s="8"/>
      <c r="S6" s="8"/>
      <c r="T6" s="8"/>
      <c r="U6" s="8"/>
      <c r="V6" s="8"/>
      <c r="W6" s="27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6"/>
      <c r="B7" s="8"/>
      <c r="C7" s="8"/>
      <c r="D7" s="8"/>
      <c r="E7" s="8"/>
      <c r="F7" s="1">
        <f>IF(Кроссворд!F7="о",1,0)</f>
        <v>0</v>
      </c>
      <c r="G7" s="8"/>
      <c r="H7" s="8"/>
      <c r="I7" s="31">
        <f>IF(Кроссворд!I7="н",1,0)</f>
        <v>0</v>
      </c>
      <c r="J7" s="8"/>
      <c r="K7" s="8"/>
      <c r="L7" s="8"/>
      <c r="M7" s="1">
        <f>IF(Кроссворд!M7="п",1,0)</f>
        <v>0</v>
      </c>
      <c r="N7" s="1">
        <f>IF(Кроссворд!N7="о",1,0)</f>
        <v>0</v>
      </c>
      <c r="O7" s="1">
        <f>IF(Кроссворд!O7="к",1,0)</f>
        <v>0</v>
      </c>
      <c r="P7" s="1">
        <f>IF(Кроссворд!P7="о",1,0)</f>
        <v>0</v>
      </c>
      <c r="Q7" s="1">
        <f>IF(Кроссворд!Q7="р",1,0)</f>
        <v>0</v>
      </c>
      <c r="R7" s="1">
        <f>IF(Кроссворд!R7="н",1,0)</f>
        <v>0</v>
      </c>
      <c r="S7" s="1">
        <f>IF(Кроссворд!S7="о",1,0)</f>
        <v>0</v>
      </c>
      <c r="T7" s="1">
        <f>IF(Кроссворд!T7="с",1,0)</f>
        <v>0</v>
      </c>
      <c r="U7" s="1">
        <f>IF(Кроссворд!U7="т",1,0)</f>
        <v>0</v>
      </c>
      <c r="V7" s="1">
        <f>IF(Кроссворд!V7="ь",1,0)</f>
        <v>0</v>
      </c>
      <c r="W7" s="27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.75">
      <c r="A8" s="26"/>
      <c r="B8" s="8"/>
      <c r="C8" s="8"/>
      <c r="D8" s="8"/>
      <c r="E8" s="8"/>
      <c r="F8" s="1">
        <f>IF(Кроссворд!F8="р",1,0)</f>
        <v>0</v>
      </c>
      <c r="G8" s="1">
        <f>IF(Кроссворд!G8="ы",1,0)</f>
        <v>0</v>
      </c>
      <c r="H8" s="1">
        <f>IF(Кроссворд!H8="л",1,0)</f>
        <v>0</v>
      </c>
      <c r="I8" s="31">
        <f>IF(Кроссворд!I8="е",1,0)</f>
        <v>0</v>
      </c>
      <c r="J8" s="1">
        <f>IF(Кроссворд!J8="е",1,0)</f>
        <v>0</v>
      </c>
      <c r="K8" s="1">
        <f>IF(Кроссворд!K8="в",1,0)</f>
        <v>0</v>
      </c>
      <c r="L8" s="8"/>
      <c r="M8" s="8"/>
      <c r="N8" s="1">
        <f>IF(Кроссворд!N8="с",1,0)</f>
        <v>0</v>
      </c>
      <c r="O8" s="8"/>
      <c r="P8" s="8"/>
      <c r="Q8" s="1">
        <f>IF(Кроссворд!Q8="о",1,0)</f>
        <v>0</v>
      </c>
      <c r="R8" s="8"/>
      <c r="S8" s="8"/>
      <c r="T8" s="1">
        <f>IF(Кроссворд!T8="а",1,0)</f>
        <v>0</v>
      </c>
      <c r="U8" s="8"/>
      <c r="V8" s="8"/>
      <c r="W8" s="27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2.75">
      <c r="A9" s="26"/>
      <c r="B9" s="8"/>
      <c r="C9" s="8"/>
      <c r="D9" s="8"/>
      <c r="E9" s="8"/>
      <c r="F9" s="1">
        <f>IF(Кроссворд!F9="о",1,0)</f>
        <v>0</v>
      </c>
      <c r="G9" s="8"/>
      <c r="H9" s="8"/>
      <c r="I9" s="31">
        <f>IF(Кроссворд!I9="ц",1,0)</f>
        <v>0</v>
      </c>
      <c r="J9" s="8"/>
      <c r="K9" s="8"/>
      <c r="L9" s="8"/>
      <c r="M9" s="8"/>
      <c r="N9" s="1">
        <f>IF(Кроссворд!N9="у",1,0)</f>
        <v>0</v>
      </c>
      <c r="O9" s="8"/>
      <c r="P9" s="8"/>
      <c r="Q9" s="1">
        <f>IF(Кроссворд!Q9="й",1,0)</f>
        <v>0</v>
      </c>
      <c r="R9" s="8"/>
      <c r="S9" s="8"/>
      <c r="T9" s="1">
        <f>IF(Кроссворд!T9="х",1,0)</f>
        <v>0</v>
      </c>
      <c r="U9" s="8"/>
      <c r="V9" s="8"/>
      <c r="W9" s="27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2.75">
      <c r="A10" s="26"/>
      <c r="B10" s="8"/>
      <c r="C10" s="8"/>
      <c r="D10" s="8"/>
      <c r="E10" s="8"/>
      <c r="F10" s="1">
        <f>IF(Кроссворд!F10="б",1,0)</f>
        <v>0</v>
      </c>
      <c r="G10" s="8"/>
      <c r="H10" s="8"/>
      <c r="I10" s="31">
        <f>IF(Кроссворд!I10="о",1,0)</f>
        <v>0</v>
      </c>
      <c r="J10" s="8"/>
      <c r="K10" s="8"/>
      <c r="L10" s="1">
        <f>IF(Кроссворд!L10="д",1,0)</f>
        <v>0</v>
      </c>
      <c r="M10" s="1">
        <f>IF(Кроссворд!M10="е",1,0)</f>
        <v>0</v>
      </c>
      <c r="N10" s="1">
        <f>IF(Кроссворд!N10="д",1,0)</f>
        <v>0</v>
      </c>
      <c r="O10" s="1">
        <f>IF(Кроссворд!O10="у",1,0)</f>
        <v>0</v>
      </c>
      <c r="P10" s="1">
        <f>IF(Кроссворд!P10="ш",1,0)</f>
        <v>0</v>
      </c>
      <c r="Q10" s="1">
        <f>IF(Кроссворд!Q10="к",1,0)</f>
        <v>0</v>
      </c>
      <c r="R10" s="1">
        <f>IF(Кроссворд!R10="а",1,0)</f>
        <v>0</v>
      </c>
      <c r="S10" s="8"/>
      <c r="T10" s="1">
        <f>IF(Кроссворд!T10="а",1,0)</f>
        <v>0</v>
      </c>
      <c r="U10" s="8"/>
      <c r="V10" s="8"/>
      <c r="W10" s="27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2.75">
      <c r="A11" s="26"/>
      <c r="B11" s="8"/>
      <c r="C11" s="8"/>
      <c r="D11" s="8"/>
      <c r="E11" s="1">
        <f>IF(Кроссворд!E11="в",1,0)</f>
        <v>0</v>
      </c>
      <c r="F11" s="1">
        <f>IF(Кроссворд!F11="е",1,0)</f>
        <v>0</v>
      </c>
      <c r="G11" s="8"/>
      <c r="H11" s="1">
        <f>IF(Кроссворд!H11="с",1,0)</f>
        <v>0</v>
      </c>
      <c r="I11" s="31">
        <f>IF(Кроссворд!I11="в",1,0)</f>
        <v>0</v>
      </c>
      <c r="J11" s="1">
        <f>IF(Кроссворд!J11="о",1,0)</f>
        <v>0</v>
      </c>
      <c r="K11" s="1">
        <f>IF(Кроссворд!K11="б",1,0)</f>
        <v>0</v>
      </c>
      <c r="L11" s="1">
        <f>IF(Кроссворд!L11="о",1,0)</f>
        <v>0</v>
      </c>
      <c r="M11" s="1">
        <f>IF(Кроссворд!M11="д",1,0)</f>
        <v>0</v>
      </c>
      <c r="N11" s="1">
        <f>IF(Кроссворд!N11="а",1,0)</f>
        <v>0</v>
      </c>
      <c r="O11" s="8"/>
      <c r="P11" s="8"/>
      <c r="Q11" s="1">
        <f>IF(Кроссворд!Q11="а",1,0)</f>
        <v>0</v>
      </c>
      <c r="R11" s="8"/>
      <c r="S11" s="8"/>
      <c r="T11" s="1">
        <f>IF(Кроссворд!T11="р",1,0)</f>
        <v>0</v>
      </c>
      <c r="U11" s="8"/>
      <c r="V11" s="8"/>
      <c r="W11" s="27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2.75">
      <c r="A12" s="26"/>
      <c r="B12" s="1">
        <f>IF(Кроссворд!B12="н",1,0)</f>
        <v>0</v>
      </c>
      <c r="C12" s="1">
        <f>IF(Кроссворд!C12="а",1,0)</f>
        <v>0</v>
      </c>
      <c r="D12" s="1">
        <f>IF(Кроссворд!D12="г",1,0)</f>
        <v>0</v>
      </c>
      <c r="E12" s="1">
        <f>IF(Кроссворд!E12="о",1,0)</f>
        <v>0</v>
      </c>
      <c r="F12" s="1">
        <f>IF(Кроссворд!F12="й",1,0)</f>
        <v>0</v>
      </c>
      <c r="G12" s="8"/>
      <c r="H12" s="8"/>
      <c r="I12" s="8"/>
      <c r="J12" s="8"/>
      <c r="K12" s="8"/>
      <c r="L12" s="1">
        <f>IF(Кроссворд!L12="л",1,0)</f>
        <v>0</v>
      </c>
      <c r="M12" s="1">
        <f>IF(Кроссворд!M12="и",1,0)</f>
        <v>0</v>
      </c>
      <c r="N12" s="1">
        <f>IF(Кроссворд!N12="р",1,0)</f>
        <v>0</v>
      </c>
      <c r="O12" s="1">
        <f>IF(Кроссворд!O12="а",1,0)</f>
        <v>0</v>
      </c>
      <c r="P12" s="8"/>
      <c r="Q12" s="8"/>
      <c r="R12" s="8"/>
      <c r="S12" s="8"/>
      <c r="T12" s="8"/>
      <c r="U12" s="8"/>
      <c r="V12" s="8"/>
      <c r="W12" s="27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2.75">
      <c r="A13" s="26"/>
      <c r="B13" s="8"/>
      <c r="C13" s="8"/>
      <c r="D13" s="8"/>
      <c r="E13" s="1">
        <f>IF(Кроссворд!E13="л",1,0)</f>
        <v>0</v>
      </c>
      <c r="F13" s="1">
        <f>IF(Кроссворд!F13="н",1,0)</f>
        <v>0</v>
      </c>
      <c r="G13" s="8"/>
      <c r="H13" s="8"/>
      <c r="I13" s="8"/>
      <c r="J13" s="8"/>
      <c r="K13" s="8"/>
      <c r="L13" s="1">
        <f>IF(Кроссворд!L13="я",1,0)</f>
        <v>0</v>
      </c>
      <c r="M13" s="8"/>
      <c r="N13" s="1">
        <f>IF(Кроссворд!N13="с",1,0)</f>
        <v>0</v>
      </c>
      <c r="O13" s="1">
        <f>IF(Кроссворд!O13="а",1,0)</f>
        <v>0</v>
      </c>
      <c r="P13" s="1">
        <f>IF(Кроссворд!P13="ш",1,0)</f>
        <v>0</v>
      </c>
      <c r="Q13" s="1">
        <f>IF(Кроссворд!Q13="а",1,0)</f>
        <v>0</v>
      </c>
      <c r="R13" s="8"/>
      <c r="S13" s="8"/>
      <c r="T13" s="8"/>
      <c r="U13" s="8"/>
      <c r="V13" s="8"/>
      <c r="W13" s="27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2.75">
      <c r="A14" s="26"/>
      <c r="B14" s="1">
        <f>IF(Кроссворд!B14="э",1,0)</f>
        <v>0</v>
      </c>
      <c r="C14" s="1">
        <f>IF(Кроссворд!C14="л",1,0)</f>
        <v>0</v>
      </c>
      <c r="D14" s="1">
        <f>IF(Кроссворд!D14="е",1,0)</f>
        <v>0</v>
      </c>
      <c r="E14" s="1">
        <f>IF(Кроссворд!E14="г",1,0)</f>
        <v>0</v>
      </c>
      <c r="F14" s="1">
        <f>IF(Кроссворд!F14="и",1,0)</f>
        <v>0</v>
      </c>
      <c r="G14" s="1">
        <f>IF(Кроссворд!G14="я",1,0)</f>
        <v>0</v>
      </c>
      <c r="H14" s="8"/>
      <c r="I14" s="8"/>
      <c r="J14" s="8"/>
      <c r="K14" s="8"/>
      <c r="L14" s="8"/>
      <c r="M14" s="8"/>
      <c r="N14" s="1">
        <f>IF(Кроссворд!N14="т",1,0)</f>
        <v>0</v>
      </c>
      <c r="O14" s="8"/>
      <c r="P14" s="8"/>
      <c r="Q14" s="8"/>
      <c r="R14" s="8"/>
      <c r="S14" s="8"/>
      <c r="T14" s="8"/>
      <c r="U14" s="8"/>
      <c r="V14" s="8"/>
      <c r="W14" s="27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2.75">
      <c r="A15" s="26"/>
      <c r="B15" s="8"/>
      <c r="C15" s="8"/>
      <c r="D15" s="8"/>
      <c r="E15" s="1">
        <f>IF(Кроссворд!E15="а",1,0)</f>
        <v>0</v>
      </c>
      <c r="F15" s="1">
        <f>IF(Кроссворд!F15="к",1,0)</f>
        <v>0</v>
      </c>
      <c r="G15" s="8"/>
      <c r="H15" s="8"/>
      <c r="I15" s="8"/>
      <c r="J15" s="8"/>
      <c r="K15" s="8"/>
      <c r="L15" s="8"/>
      <c r="M15" s="8"/>
      <c r="N15" s="1">
        <f>IF(Кроссворд!N15="в",1,0)</f>
        <v>0</v>
      </c>
      <c r="O15" s="8"/>
      <c r="P15" s="8"/>
      <c r="Q15" s="8"/>
      <c r="R15" s="8"/>
      <c r="S15" s="8"/>
      <c r="T15" s="8"/>
      <c r="U15" s="8"/>
      <c r="V15" s="8"/>
      <c r="W15" s="27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2.75">
      <c r="A16" s="26"/>
      <c r="B16" s="8"/>
      <c r="C16" s="8"/>
      <c r="D16" s="8"/>
      <c r="E16" s="8"/>
      <c r="F16" s="1">
        <f>IF(Кроссворд!F16="и",1,0)</f>
        <v>0</v>
      </c>
      <c r="G16" s="8"/>
      <c r="H16" s="1">
        <f>IF(Кроссворд!H16="ч",1,0)</f>
        <v>0</v>
      </c>
      <c r="I16" s="1">
        <f>IF(Кроссворд!I16="е",1,0)</f>
        <v>0</v>
      </c>
      <c r="J16" s="1">
        <f>IF(Кроссворд!J16="р",1,0)</f>
        <v>0</v>
      </c>
      <c r="K16" s="1">
        <f>IF(Кроссворд!K16="н",1,0)</f>
        <v>0</v>
      </c>
      <c r="L16" s="1">
        <f>IF(Кроссворд!L16="ы",1,0)</f>
        <v>0</v>
      </c>
      <c r="M16" s="1">
        <f>IF(Кроссворд!M16="ш",1,0)</f>
        <v>0</v>
      </c>
      <c r="N16" s="1">
        <f>IF(Кроссворд!N16="е",1,0)</f>
        <v>0</v>
      </c>
      <c r="O16" s="1">
        <f>IF(Кроссворд!O16="в",1,0)</f>
        <v>0</v>
      </c>
      <c r="P16" s="1">
        <f>IF(Кроссворд!P16="с",1,0)</f>
        <v>0</v>
      </c>
      <c r="Q16" s="1">
        <f>IF(Кроссворд!Q16="к",1,0)</f>
        <v>0</v>
      </c>
      <c r="R16" s="1">
        <f>IF(Кроссворд!R16="и",1,0)</f>
        <v>0</v>
      </c>
      <c r="S16" s="1">
        <f>IF(Кроссворд!S16="й",1,0)</f>
        <v>0</v>
      </c>
      <c r="T16" s="8"/>
      <c r="U16" s="8"/>
      <c r="V16" s="8"/>
      <c r="W16" s="27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2.75">
      <c r="A17" s="26"/>
      <c r="B17" s="8"/>
      <c r="C17" s="8"/>
      <c r="D17" s="8"/>
      <c r="E17" s="8"/>
      <c r="F17" s="8"/>
      <c r="G17" s="8"/>
      <c r="H17" s="1">
        <f>IF(Кроссворд!H17="у",1,0)</f>
        <v>0</v>
      </c>
      <c r="I17" s="8"/>
      <c r="J17" s="1">
        <f>IF(Кроссворд!J17="а",1,0)</f>
        <v>0</v>
      </c>
      <c r="K17" s="8"/>
      <c r="L17" s="8"/>
      <c r="M17" s="8"/>
      <c r="N17" s="1">
        <f>IF(Кроссворд!N17="н",1,0)</f>
        <v>0</v>
      </c>
      <c r="O17" s="1">
        <f>IF(Кроссворд!O17="е",1,0)</f>
        <v>0</v>
      </c>
      <c r="P17" s="1">
        <f>IF(Кроссворд!P17="м",1,0)</f>
        <v>0</v>
      </c>
      <c r="Q17" s="1">
        <f>IF(Кроссворд!Q17="и",1,0)</f>
        <v>0</v>
      </c>
      <c r="R17" s="1">
        <f>IF(Кроссворд!R17="р",1,0)</f>
        <v>0</v>
      </c>
      <c r="S17" s="1">
        <f>IF(Кроссворд!S17="о",1,0)</f>
        <v>0</v>
      </c>
      <c r="T17" s="1">
        <f>IF(Кроссворд!T17="в",1,0)</f>
        <v>0</v>
      </c>
      <c r="U17" s="8"/>
      <c r="V17" s="8"/>
      <c r="W17" s="27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.75">
      <c r="A18" s="26"/>
      <c r="B18" s="8"/>
      <c r="C18" s="1">
        <f>IF(Кроссворд!C18="ч",1,0)</f>
        <v>0</v>
      </c>
      <c r="D18" s="1">
        <f>IF(Кроссворд!D18="е",1,0)</f>
        <v>0</v>
      </c>
      <c r="E18" s="1">
        <f>IF(Кроссворд!E18="л",1,0)</f>
        <v>0</v>
      </c>
      <c r="F18" s="1">
        <f>IF(Кроссворд!F18="н",1,0)</f>
        <v>0</v>
      </c>
      <c r="G18" s="1">
        <f>IF(Кроссворд!G18="о",1,0)</f>
        <v>0</v>
      </c>
      <c r="H18" s="1">
        <f>IF(Кроссворд!H18="к",1,0)</f>
        <v>0</v>
      </c>
      <c r="I18" s="8"/>
      <c r="J18" s="1">
        <f>IF(Кроссворд!J18="е",1,0)</f>
        <v>0</v>
      </c>
      <c r="K18" s="8"/>
      <c r="L18" s="8"/>
      <c r="M18" s="8"/>
      <c r="N18" s="1">
        <f>IF(Кроссворд!N18="н",1,0)</f>
        <v>0</v>
      </c>
      <c r="O18" s="8"/>
      <c r="P18" s="8"/>
      <c r="Q18" s="1">
        <f>IF(Кроссворд!Q18="б",1,0)</f>
        <v>0</v>
      </c>
      <c r="R18" s="8"/>
      <c r="S18" s="8"/>
      <c r="T18" s="1">
        <f>IF(Кроссворд!T18="а",1,0)</f>
        <v>0</v>
      </c>
      <c r="U18" s="8"/>
      <c r="V18" s="8"/>
      <c r="W18" s="27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2.75">
      <c r="A19" s="26"/>
      <c r="B19" s="8"/>
      <c r="C19" s="8"/>
      <c r="D19" s="8"/>
      <c r="E19" s="1">
        <f>IF(Кроссворд!E19="а",1,0)</f>
        <v>0</v>
      </c>
      <c r="F19" s="8"/>
      <c r="G19" s="8"/>
      <c r="H19" s="1">
        <f>IF(Кроссворд!H19="о",1,0)</f>
        <v>0</v>
      </c>
      <c r="I19" s="8"/>
      <c r="J19" s="1">
        <f>IF(Кроссворд!J19="в",1,0)</f>
        <v>0</v>
      </c>
      <c r="K19" s="8"/>
      <c r="L19" s="8"/>
      <c r="M19" s="8"/>
      <c r="N19" s="1">
        <f>IF(Кроссворд!N19="ы",1,0)</f>
        <v>0</v>
      </c>
      <c r="O19" s="8"/>
      <c r="P19" s="8"/>
      <c r="Q19" s="1">
        <f>IF(Кроссворд!Q19="и",1,0)</f>
        <v>0</v>
      </c>
      <c r="R19" s="8"/>
      <c r="S19" s="8"/>
      <c r="T19" s="1">
        <f>IF(Кроссворд!T19="т",1,0)</f>
        <v>0</v>
      </c>
      <c r="U19" s="8"/>
      <c r="V19" s="8"/>
      <c r="W19" s="27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2.75">
      <c r="A20" s="26"/>
      <c r="B20" s="8"/>
      <c r="C20" s="8"/>
      <c r="D20" s="8"/>
      <c r="E20" s="1">
        <f>IF(Кроссворд!E20="б",1,0)</f>
        <v>0</v>
      </c>
      <c r="F20" s="8"/>
      <c r="G20" s="8"/>
      <c r="H20" s="1">
        <f>IF(Кроссворд!H20="в",1,0)</f>
        <v>0</v>
      </c>
      <c r="I20" s="8"/>
      <c r="J20" s="1">
        <f>IF(Кроссворд!J20="с",1,0)</f>
        <v>0</v>
      </c>
      <c r="K20" s="8"/>
      <c r="L20" s="8"/>
      <c r="M20" s="8"/>
      <c r="N20" s="1">
        <f>IF(Кроссворд!N20="й",1,0)</f>
        <v>0</v>
      </c>
      <c r="O20" s="8"/>
      <c r="P20" s="8"/>
      <c r="Q20" s="1">
        <f>IF(Кроссворд!Q20="т",1,0)</f>
        <v>0</v>
      </c>
      <c r="R20" s="8"/>
      <c r="S20" s="8"/>
      <c r="T20" s="1">
        <f>IF(Кроссворд!T20="и",1,0)</f>
        <v>0</v>
      </c>
      <c r="U20" s="8"/>
      <c r="V20" s="8"/>
      <c r="W20" s="27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2.75">
      <c r="A21" s="26"/>
      <c r="B21" s="8"/>
      <c r="C21" s="8"/>
      <c r="D21" s="8"/>
      <c r="E21" s="1">
        <f>IF(Кроссворд!E21="а",1,0)</f>
        <v>0</v>
      </c>
      <c r="F21" s="8"/>
      <c r="G21" s="8"/>
      <c r="H21" s="1">
        <f>IF(Кроссворд!H21="с",1,0)</f>
        <v>0</v>
      </c>
      <c r="I21" s="8"/>
      <c r="J21" s="1">
        <f>IF(Кроссворд!J21="к",1,0)</f>
        <v>0</v>
      </c>
      <c r="K21" s="8"/>
      <c r="L21" s="8"/>
      <c r="M21" s="8"/>
      <c r="N21" s="8"/>
      <c r="O21" s="8"/>
      <c r="P21" s="8"/>
      <c r="Q21" s="1">
        <f>IF(Кроссворд!Q21="к",1,0)</f>
        <v>0</v>
      </c>
      <c r="R21" s="8"/>
      <c r="S21" s="8"/>
      <c r="T21" s="1">
        <f>IF(Кроссворд!T21="к",1,0)</f>
        <v>0</v>
      </c>
      <c r="U21" s="8"/>
      <c r="V21" s="8"/>
      <c r="W21" s="27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2.75">
      <c r="A22" s="26"/>
      <c r="B22" s="8"/>
      <c r="C22" s="8"/>
      <c r="D22" s="8"/>
      <c r="E22" s="1">
        <f>IF(Кроссворд!E22="з",1,0)</f>
        <v>0</v>
      </c>
      <c r="F22" s="8"/>
      <c r="G22" s="8"/>
      <c r="H22" s="1">
        <f>IF(Кроссворд!H22="к",1,0)</f>
        <v>0</v>
      </c>
      <c r="I22" s="8"/>
      <c r="J22" s="1">
        <f>IF(Кроссворд!J22="а",1,0)</f>
        <v>0</v>
      </c>
      <c r="K22" s="8"/>
      <c r="L22" s="8"/>
      <c r="M22" s="8"/>
      <c r="N22" s="8"/>
      <c r="O22" s="8"/>
      <c r="P22" s="1">
        <f>IF(Кроссворд!P22="б",1,0)</f>
        <v>0</v>
      </c>
      <c r="Q22" s="1">
        <f>IF(Кроссворд!Q22="а",1,0)</f>
        <v>0</v>
      </c>
      <c r="R22" s="1">
        <f>IF(Кроссворд!R22="й",1,0)</f>
        <v>0</v>
      </c>
      <c r="S22" s="1">
        <f>IF(Кроссворд!S22="к",1,0)</f>
        <v>0</v>
      </c>
      <c r="T22" s="1">
        <f>IF(Кроссворд!T22="а",1,0)</f>
        <v>0</v>
      </c>
      <c r="U22" s="1">
        <f>IF(Кроссворд!U22="л",1,0)</f>
        <v>0</v>
      </c>
      <c r="V22" s="8"/>
      <c r="W22" s="27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2.75">
      <c r="A23" s="26"/>
      <c r="B23" s="8"/>
      <c r="C23" s="8"/>
      <c r="D23" s="8"/>
      <c r="E23" s="1">
        <f>IF(Кроссворд!E23="н",1,0)</f>
        <v>0</v>
      </c>
      <c r="F23" s="8"/>
      <c r="G23" s="8"/>
      <c r="H23" s="1">
        <f>IF(Кроссворд!H23="и",1,0)</f>
        <v>0</v>
      </c>
      <c r="I23" s="8"/>
      <c r="J23" s="1">
        <f>IF(Кроссворд!J23="я",1,0)</f>
        <v>0</v>
      </c>
      <c r="K23" s="8"/>
      <c r="L23" s="8"/>
      <c r="M23" s="8"/>
      <c r="N23" s="8"/>
      <c r="O23" s="8"/>
      <c r="P23" s="8"/>
      <c r="Q23" s="8"/>
      <c r="R23" s="8"/>
      <c r="S23" s="8"/>
      <c r="T23" s="1">
        <f>IF(Кроссворд!T23="н",1,0)</f>
        <v>0</v>
      </c>
      <c r="U23" s="8"/>
      <c r="V23" s="8"/>
      <c r="W23" s="27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2.75">
      <c r="A24" s="26"/>
      <c r="B24" s="8"/>
      <c r="C24" s="8"/>
      <c r="D24" s="8"/>
      <c r="E24" s="1">
        <f>IF(Кроссворд!E24="и",1,0)</f>
        <v>0</v>
      </c>
      <c r="F24" s="8"/>
      <c r="G24" s="8"/>
      <c r="H24" s="1">
        <f>IF(Кроссворд!H24="й",1,0)</f>
        <v>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7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2.75">
      <c r="A25" s="26"/>
      <c r="B25" s="8"/>
      <c r="C25" s="8"/>
      <c r="D25" s="8"/>
      <c r="E25" s="1">
        <f>IF(Кроссворд!E25="к",1,0)</f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7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2.75">
      <c r="A26" s="2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7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3.5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3.5" thickTop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23.25">
      <c r="A30" s="11"/>
      <c r="B30" s="11"/>
      <c r="C30" s="11"/>
      <c r="D30" s="11"/>
      <c r="E30" s="11"/>
      <c r="F30" s="35" t="s">
        <v>33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11">
        <f>SUM(B4:V25)</f>
        <v>0</v>
      </c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AH43"/>
  <sheetViews>
    <sheetView workbookViewId="0" topLeftCell="A1">
      <selection activeCell="T32" sqref="T32"/>
    </sheetView>
  </sheetViews>
  <sheetFormatPr defaultColWidth="9.00390625" defaultRowHeight="12.75"/>
  <cols>
    <col min="1" max="22" width="3.25390625" style="0" customWidth="1"/>
  </cols>
  <sheetData>
    <row r="1" spans="1:34" ht="24" thickBot="1">
      <c r="A1" s="12"/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0"/>
      <c r="AC1" s="40"/>
      <c r="AD1" s="12"/>
      <c r="AE1" s="12"/>
      <c r="AF1" s="12"/>
      <c r="AG1" s="12"/>
      <c r="AH1" s="12"/>
    </row>
    <row r="2" spans="1:34" ht="13.5" thickTop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34" ht="12.75">
      <c r="A3" s="26"/>
      <c r="B3" s="8"/>
      <c r="C3" s="8"/>
      <c r="D3" s="8"/>
      <c r="E3" s="8"/>
      <c r="F3" s="8"/>
      <c r="G3" s="8"/>
      <c r="H3" s="8"/>
      <c r="I3" s="9">
        <v>2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7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ht="12.75">
      <c r="A4" s="26"/>
      <c r="B4" s="8"/>
      <c r="C4" s="8"/>
      <c r="D4" s="8"/>
      <c r="E4" s="8"/>
      <c r="F4" s="8"/>
      <c r="G4" s="8"/>
      <c r="H4" s="8"/>
      <c r="I4" s="1" t="s">
        <v>11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7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spans="1:34" ht="12.75">
      <c r="A5" s="26"/>
      <c r="B5" s="8"/>
      <c r="C5" s="8"/>
      <c r="D5" s="8"/>
      <c r="E5" s="8"/>
      <c r="F5" s="9">
        <v>1</v>
      </c>
      <c r="G5" s="8"/>
      <c r="H5" s="8"/>
      <c r="I5" s="1" t="s">
        <v>12</v>
      </c>
      <c r="J5" s="8"/>
      <c r="K5" s="8"/>
      <c r="L5" s="8"/>
      <c r="M5" s="8"/>
      <c r="N5" s="9">
        <v>3</v>
      </c>
      <c r="O5" s="8"/>
      <c r="P5" s="8"/>
      <c r="Q5" s="9">
        <v>4</v>
      </c>
      <c r="R5" s="8"/>
      <c r="S5" s="8"/>
      <c r="T5" s="8"/>
      <c r="U5" s="8"/>
      <c r="V5" s="8"/>
      <c r="W5" s="27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</row>
    <row r="6" spans="1:34" ht="12.75">
      <c r="A6" s="26"/>
      <c r="B6" s="9">
        <v>6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8"/>
      <c r="I6" s="1" t="s">
        <v>13</v>
      </c>
      <c r="J6" s="8"/>
      <c r="K6" s="8"/>
      <c r="L6" s="8"/>
      <c r="M6" s="8"/>
      <c r="N6" s="1" t="s">
        <v>15</v>
      </c>
      <c r="O6" s="8"/>
      <c r="P6" s="8"/>
      <c r="Q6" s="1" t="s">
        <v>21</v>
      </c>
      <c r="R6" s="8"/>
      <c r="S6" s="8"/>
      <c r="T6" s="9">
        <v>5</v>
      </c>
      <c r="U6" s="8"/>
      <c r="V6" s="8"/>
      <c r="W6" s="27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6"/>
      <c r="B7" s="8"/>
      <c r="C7" s="8"/>
      <c r="D7" s="8"/>
      <c r="E7" s="8"/>
      <c r="F7" s="2" t="s">
        <v>2</v>
      </c>
      <c r="G7" s="8"/>
      <c r="H7" s="8"/>
      <c r="I7" s="1" t="s">
        <v>8</v>
      </c>
      <c r="J7" s="8"/>
      <c r="K7" s="8"/>
      <c r="L7" s="9">
        <v>7</v>
      </c>
      <c r="M7" s="3" t="s">
        <v>0</v>
      </c>
      <c r="N7" s="1" t="s">
        <v>2</v>
      </c>
      <c r="O7" s="4" t="s">
        <v>3</v>
      </c>
      <c r="P7" s="3" t="s">
        <v>2</v>
      </c>
      <c r="Q7" s="1" t="s">
        <v>1</v>
      </c>
      <c r="R7" s="4" t="s">
        <v>8</v>
      </c>
      <c r="S7" s="3" t="s">
        <v>2</v>
      </c>
      <c r="T7" s="1" t="s">
        <v>13</v>
      </c>
      <c r="U7" s="4" t="s">
        <v>21</v>
      </c>
      <c r="V7" s="1" t="s">
        <v>22</v>
      </c>
      <c r="W7" s="27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1:34" ht="12.75">
      <c r="A8" s="26"/>
      <c r="B8" s="8"/>
      <c r="C8" s="8"/>
      <c r="D8" s="8"/>
      <c r="E8" s="9">
        <v>8</v>
      </c>
      <c r="F8" s="1" t="s">
        <v>1</v>
      </c>
      <c r="G8" s="1" t="s">
        <v>10</v>
      </c>
      <c r="H8" s="3" t="s">
        <v>4</v>
      </c>
      <c r="I8" s="1" t="s">
        <v>6</v>
      </c>
      <c r="J8" s="4" t="s">
        <v>6</v>
      </c>
      <c r="K8" s="1" t="s">
        <v>11</v>
      </c>
      <c r="L8" s="8"/>
      <c r="M8" s="8"/>
      <c r="N8" s="1" t="s">
        <v>13</v>
      </c>
      <c r="O8" s="8"/>
      <c r="P8" s="8"/>
      <c r="Q8" s="1" t="s">
        <v>2</v>
      </c>
      <c r="R8" s="8"/>
      <c r="S8" s="8"/>
      <c r="T8" s="1" t="s">
        <v>12</v>
      </c>
      <c r="U8" s="8"/>
      <c r="V8" s="8"/>
      <c r="W8" s="27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ht="12.75">
      <c r="A9" s="26"/>
      <c r="B9" s="8"/>
      <c r="C9" s="8"/>
      <c r="D9" s="8"/>
      <c r="E9" s="8"/>
      <c r="F9" s="5" t="s">
        <v>2</v>
      </c>
      <c r="G9" s="8"/>
      <c r="H9" s="8"/>
      <c r="I9" s="1" t="s">
        <v>14</v>
      </c>
      <c r="J9" s="8"/>
      <c r="K9" s="8"/>
      <c r="L9" s="9">
        <v>9</v>
      </c>
      <c r="M9" s="8"/>
      <c r="N9" s="2" t="s">
        <v>19</v>
      </c>
      <c r="O9" s="8"/>
      <c r="P9" s="8"/>
      <c r="Q9" s="2" t="s">
        <v>7</v>
      </c>
      <c r="R9" s="8"/>
      <c r="S9" s="8"/>
      <c r="T9" s="1" t="s">
        <v>23</v>
      </c>
      <c r="U9" s="8"/>
      <c r="V9" s="8"/>
      <c r="W9" s="27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ht="12.75">
      <c r="A10" s="26"/>
      <c r="B10" s="8"/>
      <c r="C10" s="8"/>
      <c r="D10" s="8"/>
      <c r="E10" s="9">
        <v>10</v>
      </c>
      <c r="F10" s="1" t="s">
        <v>5</v>
      </c>
      <c r="G10" s="8"/>
      <c r="H10" s="8"/>
      <c r="I10" s="2" t="s">
        <v>2</v>
      </c>
      <c r="J10" s="8"/>
      <c r="K10" s="8"/>
      <c r="L10" s="1" t="s">
        <v>18</v>
      </c>
      <c r="M10" s="1" t="s">
        <v>6</v>
      </c>
      <c r="N10" s="1" t="s">
        <v>18</v>
      </c>
      <c r="O10" s="1" t="s">
        <v>19</v>
      </c>
      <c r="P10" s="1" t="s">
        <v>20</v>
      </c>
      <c r="Q10" s="1" t="s">
        <v>3</v>
      </c>
      <c r="R10" s="1" t="s">
        <v>12</v>
      </c>
      <c r="S10" s="8"/>
      <c r="T10" s="1" t="s">
        <v>12</v>
      </c>
      <c r="U10" s="8"/>
      <c r="V10" s="8"/>
      <c r="W10" s="27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2.75">
      <c r="A11" s="26"/>
      <c r="B11" s="8"/>
      <c r="C11" s="8"/>
      <c r="D11" s="8"/>
      <c r="E11" s="1" t="s">
        <v>11</v>
      </c>
      <c r="F11" s="2" t="s">
        <v>6</v>
      </c>
      <c r="G11" s="9">
        <v>11</v>
      </c>
      <c r="H11" s="1" t="s">
        <v>13</v>
      </c>
      <c r="I11" s="1" t="s">
        <v>11</v>
      </c>
      <c r="J11" s="1" t="s">
        <v>2</v>
      </c>
      <c r="K11" s="1" t="s">
        <v>5</v>
      </c>
      <c r="L11" s="6" t="s">
        <v>2</v>
      </c>
      <c r="M11" s="6" t="s">
        <v>18</v>
      </c>
      <c r="N11" s="6" t="s">
        <v>12</v>
      </c>
      <c r="O11" s="8"/>
      <c r="P11" s="8"/>
      <c r="Q11" s="5" t="s">
        <v>12</v>
      </c>
      <c r="R11" s="8"/>
      <c r="S11" s="8"/>
      <c r="T11" s="1" t="s">
        <v>1</v>
      </c>
      <c r="U11" s="8"/>
      <c r="V11" s="8"/>
      <c r="W11" s="27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ht="12.75">
      <c r="A12" s="37">
        <v>12</v>
      </c>
      <c r="B12" s="1" t="s">
        <v>8</v>
      </c>
      <c r="C12" s="1" t="s">
        <v>12</v>
      </c>
      <c r="D12" s="3" t="s">
        <v>15</v>
      </c>
      <c r="E12" s="1" t="s">
        <v>2</v>
      </c>
      <c r="F12" s="1" t="s">
        <v>7</v>
      </c>
      <c r="G12" s="8"/>
      <c r="H12" s="8"/>
      <c r="I12" s="8"/>
      <c r="J12" s="8"/>
      <c r="K12" s="9">
        <v>13</v>
      </c>
      <c r="L12" s="1" t="s">
        <v>4</v>
      </c>
      <c r="M12" s="1" t="s">
        <v>9</v>
      </c>
      <c r="N12" s="1" t="s">
        <v>1</v>
      </c>
      <c r="O12" s="1" t="s">
        <v>12</v>
      </c>
      <c r="P12" s="8"/>
      <c r="Q12" s="8"/>
      <c r="R12" s="8"/>
      <c r="S12" s="8"/>
      <c r="T12" s="8"/>
      <c r="U12" s="8"/>
      <c r="V12" s="8"/>
      <c r="W12" s="27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ht="12.75">
      <c r="A13" s="26"/>
      <c r="B13" s="8"/>
      <c r="C13" s="8"/>
      <c r="D13" s="8"/>
      <c r="E13" s="1" t="s">
        <v>4</v>
      </c>
      <c r="F13" s="6" t="s">
        <v>8</v>
      </c>
      <c r="G13" s="8"/>
      <c r="H13" s="8"/>
      <c r="I13" s="8"/>
      <c r="J13" s="8"/>
      <c r="K13" s="8"/>
      <c r="L13" s="5" t="s">
        <v>17</v>
      </c>
      <c r="M13" s="9">
        <v>14</v>
      </c>
      <c r="N13" s="5" t="s">
        <v>13</v>
      </c>
      <c r="O13" s="5" t="s">
        <v>12</v>
      </c>
      <c r="P13" s="1" t="s">
        <v>20</v>
      </c>
      <c r="Q13" s="1" t="s">
        <v>12</v>
      </c>
      <c r="R13" s="8"/>
      <c r="S13" s="8"/>
      <c r="T13" s="8"/>
      <c r="U13" s="8"/>
      <c r="V13" s="8"/>
      <c r="W13" s="27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12.75">
      <c r="A14" s="37">
        <v>15</v>
      </c>
      <c r="B14" s="1" t="s">
        <v>16</v>
      </c>
      <c r="C14" s="1" t="s">
        <v>4</v>
      </c>
      <c r="D14" s="3" t="s">
        <v>6</v>
      </c>
      <c r="E14" s="1" t="s">
        <v>15</v>
      </c>
      <c r="F14" s="1" t="s">
        <v>9</v>
      </c>
      <c r="G14" s="1" t="s">
        <v>17</v>
      </c>
      <c r="H14" s="8"/>
      <c r="I14" s="8"/>
      <c r="J14" s="8"/>
      <c r="K14" s="8"/>
      <c r="L14" s="8"/>
      <c r="M14" s="8"/>
      <c r="N14" s="5" t="s">
        <v>21</v>
      </c>
      <c r="O14" s="8"/>
      <c r="P14" s="8"/>
      <c r="Q14" s="8"/>
      <c r="R14" s="8"/>
      <c r="S14" s="8"/>
      <c r="T14" s="8"/>
      <c r="U14" s="8"/>
      <c r="V14" s="8"/>
      <c r="W14" s="27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ht="12.75">
      <c r="A15" s="26"/>
      <c r="B15" s="8"/>
      <c r="C15" s="8"/>
      <c r="D15" s="8"/>
      <c r="E15" s="1" t="s">
        <v>12</v>
      </c>
      <c r="F15" s="5" t="s">
        <v>3</v>
      </c>
      <c r="G15" s="8"/>
      <c r="H15" s="9">
        <v>16</v>
      </c>
      <c r="I15" s="8"/>
      <c r="J15" s="9">
        <v>17</v>
      </c>
      <c r="K15" s="8"/>
      <c r="L15" s="8"/>
      <c r="M15" s="8"/>
      <c r="N15" s="2" t="s">
        <v>11</v>
      </c>
      <c r="O15" s="8"/>
      <c r="P15" s="8"/>
      <c r="Q15" s="9">
        <v>18</v>
      </c>
      <c r="R15" s="8"/>
      <c r="S15" s="8"/>
      <c r="T15" s="8"/>
      <c r="U15" s="8"/>
      <c r="V15" s="8"/>
      <c r="W15" s="27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12.75">
      <c r="A16" s="26"/>
      <c r="B16" s="8"/>
      <c r="C16" s="8"/>
      <c r="D16" s="8"/>
      <c r="E16" s="8"/>
      <c r="F16" s="1" t="s">
        <v>9</v>
      </c>
      <c r="G16" s="9">
        <v>19</v>
      </c>
      <c r="H16" s="1" t="s">
        <v>24</v>
      </c>
      <c r="I16" s="7" t="s">
        <v>6</v>
      </c>
      <c r="J16" s="1" t="s">
        <v>1</v>
      </c>
      <c r="K16" s="4" t="s">
        <v>8</v>
      </c>
      <c r="L16" s="1" t="s">
        <v>10</v>
      </c>
      <c r="M16" s="1" t="s">
        <v>20</v>
      </c>
      <c r="N16" s="2" t="s">
        <v>6</v>
      </c>
      <c r="O16" s="2" t="s">
        <v>11</v>
      </c>
      <c r="P16" s="2" t="s">
        <v>13</v>
      </c>
      <c r="Q16" s="2" t="s">
        <v>3</v>
      </c>
      <c r="R16" s="2" t="s">
        <v>9</v>
      </c>
      <c r="S16" s="2" t="s">
        <v>7</v>
      </c>
      <c r="T16" s="9">
        <v>20</v>
      </c>
      <c r="U16" s="8"/>
      <c r="V16" s="8"/>
      <c r="W16" s="27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2.75">
      <c r="A17" s="26"/>
      <c r="B17" s="8"/>
      <c r="C17" s="8"/>
      <c r="D17" s="8"/>
      <c r="E17" s="9">
        <v>21</v>
      </c>
      <c r="F17" s="8"/>
      <c r="G17" s="8"/>
      <c r="H17" s="1" t="s">
        <v>19</v>
      </c>
      <c r="I17" s="8"/>
      <c r="J17" s="1" t="s">
        <v>12</v>
      </c>
      <c r="K17" s="8"/>
      <c r="L17" s="8"/>
      <c r="M17" s="9">
        <v>22</v>
      </c>
      <c r="N17" s="1" t="s">
        <v>8</v>
      </c>
      <c r="O17" s="1" t="s">
        <v>6</v>
      </c>
      <c r="P17" s="1" t="s">
        <v>26</v>
      </c>
      <c r="Q17" s="1" t="s">
        <v>9</v>
      </c>
      <c r="R17" s="1" t="s">
        <v>1</v>
      </c>
      <c r="S17" s="3" t="s">
        <v>2</v>
      </c>
      <c r="T17" s="1" t="s">
        <v>11</v>
      </c>
      <c r="U17" s="8"/>
      <c r="V17" s="8"/>
      <c r="W17" s="27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2.75">
      <c r="A18" s="26"/>
      <c r="B18" s="9">
        <v>23</v>
      </c>
      <c r="C18" s="1" t="s">
        <v>24</v>
      </c>
      <c r="D18" s="3" t="s">
        <v>6</v>
      </c>
      <c r="E18" s="1" t="s">
        <v>4</v>
      </c>
      <c r="F18" s="4" t="s">
        <v>8</v>
      </c>
      <c r="G18" s="3" t="s">
        <v>2</v>
      </c>
      <c r="H18" s="1" t="s">
        <v>3</v>
      </c>
      <c r="I18" s="8"/>
      <c r="J18" s="1" t="s">
        <v>6</v>
      </c>
      <c r="K18" s="8"/>
      <c r="L18" s="8"/>
      <c r="M18" s="8"/>
      <c r="N18" s="5" t="s">
        <v>8</v>
      </c>
      <c r="O18" s="8"/>
      <c r="P18" s="8"/>
      <c r="Q18" s="1" t="s">
        <v>5</v>
      </c>
      <c r="R18" s="8"/>
      <c r="S18" s="8"/>
      <c r="T18" s="1" t="s">
        <v>12</v>
      </c>
      <c r="U18" s="8"/>
      <c r="V18" s="8"/>
      <c r="W18" s="27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2.75">
      <c r="A19" s="26"/>
      <c r="B19" s="8"/>
      <c r="C19" s="8"/>
      <c r="D19" s="8"/>
      <c r="E19" s="1" t="s">
        <v>12</v>
      </c>
      <c r="F19" s="8"/>
      <c r="G19" s="8"/>
      <c r="H19" s="1" t="s">
        <v>2</v>
      </c>
      <c r="I19" s="8"/>
      <c r="J19" s="1" t="s">
        <v>11</v>
      </c>
      <c r="K19" s="8"/>
      <c r="L19" s="8"/>
      <c r="M19" s="8"/>
      <c r="N19" s="1" t="s">
        <v>10</v>
      </c>
      <c r="O19" s="8"/>
      <c r="P19" s="8"/>
      <c r="Q19" s="1" t="s">
        <v>9</v>
      </c>
      <c r="R19" s="8"/>
      <c r="S19" s="8"/>
      <c r="T19" s="1" t="s">
        <v>21</v>
      </c>
      <c r="U19" s="8"/>
      <c r="V19" s="8"/>
      <c r="W19" s="27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2.75">
      <c r="A20" s="26"/>
      <c r="B20" s="8"/>
      <c r="C20" s="8"/>
      <c r="D20" s="8"/>
      <c r="E20" s="1" t="s">
        <v>5</v>
      </c>
      <c r="F20" s="8"/>
      <c r="G20" s="8"/>
      <c r="H20" s="1" t="s">
        <v>11</v>
      </c>
      <c r="I20" s="8"/>
      <c r="J20" s="1" t="s">
        <v>13</v>
      </c>
      <c r="K20" s="8"/>
      <c r="L20" s="8"/>
      <c r="M20" s="8"/>
      <c r="N20" s="1" t="s">
        <v>7</v>
      </c>
      <c r="O20" s="8"/>
      <c r="P20" s="8"/>
      <c r="Q20" s="1" t="s">
        <v>21</v>
      </c>
      <c r="R20" s="8"/>
      <c r="S20" s="8"/>
      <c r="T20" s="1" t="s">
        <v>9</v>
      </c>
      <c r="U20" s="8"/>
      <c r="V20" s="8"/>
      <c r="W20" s="27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2.75">
      <c r="A21" s="26"/>
      <c r="B21" s="8"/>
      <c r="C21" s="8"/>
      <c r="D21" s="8"/>
      <c r="E21" s="1" t="s">
        <v>12</v>
      </c>
      <c r="F21" s="8"/>
      <c r="G21" s="8"/>
      <c r="H21" s="1" t="s">
        <v>13</v>
      </c>
      <c r="I21" s="8"/>
      <c r="J21" s="1" t="s">
        <v>3</v>
      </c>
      <c r="K21" s="8"/>
      <c r="L21" s="8"/>
      <c r="M21" s="8"/>
      <c r="N21" s="8"/>
      <c r="O21" s="8"/>
      <c r="P21" s="8"/>
      <c r="Q21" s="1" t="s">
        <v>3</v>
      </c>
      <c r="R21" s="8"/>
      <c r="S21" s="8"/>
      <c r="T21" s="2" t="s">
        <v>3</v>
      </c>
      <c r="U21" s="8"/>
      <c r="V21" s="8"/>
      <c r="W21" s="27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2.75">
      <c r="A22" s="26"/>
      <c r="B22" s="8"/>
      <c r="C22" s="8"/>
      <c r="D22" s="8"/>
      <c r="E22" s="1" t="s">
        <v>25</v>
      </c>
      <c r="F22" s="8"/>
      <c r="G22" s="8"/>
      <c r="H22" s="1" t="s">
        <v>3</v>
      </c>
      <c r="I22" s="8"/>
      <c r="J22" s="1" t="s">
        <v>12</v>
      </c>
      <c r="K22" s="8"/>
      <c r="L22" s="8"/>
      <c r="M22" s="8"/>
      <c r="N22" s="8"/>
      <c r="O22" s="9">
        <v>24</v>
      </c>
      <c r="P22" s="1" t="s">
        <v>5</v>
      </c>
      <c r="Q22" s="1" t="s">
        <v>12</v>
      </c>
      <c r="R22" s="1" t="s">
        <v>7</v>
      </c>
      <c r="S22" s="1" t="s">
        <v>3</v>
      </c>
      <c r="T22" s="1" t="s">
        <v>12</v>
      </c>
      <c r="U22" s="1" t="s">
        <v>4</v>
      </c>
      <c r="V22" s="8"/>
      <c r="W22" s="27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2.75">
      <c r="A23" s="26"/>
      <c r="B23" s="8"/>
      <c r="C23" s="8"/>
      <c r="D23" s="8"/>
      <c r="E23" s="1" t="s">
        <v>8</v>
      </c>
      <c r="F23" s="8"/>
      <c r="G23" s="8"/>
      <c r="H23" s="1" t="s">
        <v>9</v>
      </c>
      <c r="I23" s="8"/>
      <c r="J23" s="1" t="s">
        <v>17</v>
      </c>
      <c r="K23" s="8"/>
      <c r="L23" s="8"/>
      <c r="M23" s="8"/>
      <c r="N23" s="8"/>
      <c r="O23" s="8"/>
      <c r="P23" s="8"/>
      <c r="Q23" s="8"/>
      <c r="R23" s="8"/>
      <c r="S23" s="8"/>
      <c r="T23" s="5" t="s">
        <v>8</v>
      </c>
      <c r="U23" s="8"/>
      <c r="V23" s="8"/>
      <c r="W23" s="27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</row>
    <row r="24" spans="1:34" ht="12.75">
      <c r="A24" s="26"/>
      <c r="B24" s="8"/>
      <c r="C24" s="8"/>
      <c r="D24" s="8"/>
      <c r="E24" s="1" t="s">
        <v>9</v>
      </c>
      <c r="F24" s="8"/>
      <c r="G24" s="8"/>
      <c r="H24" s="1" t="s">
        <v>7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7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1:34" ht="12.75">
      <c r="A25" s="26"/>
      <c r="B25" s="8"/>
      <c r="C25" s="8"/>
      <c r="D25" s="8"/>
      <c r="E25" s="1" t="s">
        <v>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7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12.75">
      <c r="A26" s="2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7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ht="13.5" thickBo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ht="13.5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2008-07-30T18:17:26Z</dcterms:created>
  <dcterms:modified xsi:type="dcterms:W3CDTF">2008-08-17T17:20:35Z</dcterms:modified>
  <cp:category/>
  <cp:version/>
  <cp:contentType/>
  <cp:contentStatus/>
</cp:coreProperties>
</file>